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RESOLUÇÃO 102 CNJ\QUADROS_CNJ_PUBLICAR NA INTRANET 2010-2018\QUADROS 2018 PUBLICAÇÃO PORTAL\DEZEMBRO 2018\ANEXO IV LETRAS A.B.C..E e G CARGOS EFETIVO E COMISSIOANADOS\"/>
    </mc:Choice>
  </mc:AlternateContent>
  <xr:revisionPtr revIDLastSave="0" documentId="13_ncr:1_{A92B6DE0-93B0-4DC4-B1E3-33318CBAD08E}" xr6:coauthVersionLast="28" xr6:coauthVersionMax="28" xr10:uidLastSave="{00000000-0000-0000-0000-000000000000}"/>
  <bookViews>
    <workbookView xWindow="120" yWindow="120" windowWidth="15180" windowHeight="8832" tabRatio="911" xr2:uid="{00000000-000D-0000-FFFF-FFFF00000000}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H24" i="8" s="1"/>
  <c r="E25" i="8"/>
  <c r="G29" i="8" l="1"/>
  <c r="H23" i="8"/>
  <c r="H19" i="8"/>
  <c r="E27" i="8"/>
  <c r="H27" i="8" s="1"/>
  <c r="E26" i="8"/>
  <c r="H26" i="8" s="1"/>
  <c r="H25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<sst xmlns="http://schemas.openxmlformats.org/spreadsheetml/2006/main" count="36" uniqueCount="35">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</sst>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232" xr:uid="{00000000-0005-0000-0000-0000E8000000}"/>
    <cellStyle name="Normal 2" xfId="233" xr:uid="{00000000-0005-0000-0000-0000E9000000}"/>
    <cellStyle name="Normal 2 2" xfId="234" xr:uid="{00000000-0005-0000-0000-0000EA000000}"/>
    <cellStyle name="Normal 2 3" xfId="235" xr:uid="{00000000-0005-0000-0000-0000EB000000}"/>
    <cellStyle name="Normal 2 3 2" xfId="236" xr:uid="{00000000-0005-0000-0000-0000EC000000}"/>
    <cellStyle name="Normal 2 3_00_Decisão Anexo V 2015_MEMORIAL_Oficial SOF" xfId="237" xr:uid="{00000000-0005-0000-0000-0000ED000000}"/>
    <cellStyle name="Normal 2 4" xfId="238" xr:uid="{00000000-0005-0000-0000-0000EE000000}"/>
    <cellStyle name="Normal 2 5" xfId="239" xr:uid="{00000000-0005-0000-0000-0000EF000000}"/>
    <cellStyle name="Normal 2 6" xfId="240" xr:uid="{00000000-0005-0000-0000-0000F0000000}"/>
    <cellStyle name="Normal 2 7" xfId="241" xr:uid="{00000000-0005-0000-0000-0000F1000000}"/>
    <cellStyle name="Normal 2_00_Decisão Anexo V 2015_MEMORIAL_Oficial SOF" xfId="242" xr:uid="{00000000-0005-0000-0000-0000F2000000}"/>
    <cellStyle name="Normal 3" xfId="243" xr:uid="{00000000-0005-0000-0000-0000F3000000}"/>
    <cellStyle name="Normal 3 2" xfId="244" xr:uid="{00000000-0005-0000-0000-0000F4000000}"/>
    <cellStyle name="Normal 3_05_Impactos_Demais PLs_2013_Dados CNJ de jul-12" xfId="245" xr:uid="{00000000-0005-0000-0000-0000F5000000}"/>
    <cellStyle name="Normal 4" xfId="246" xr:uid="{00000000-0005-0000-0000-0000F6000000}"/>
    <cellStyle name="Normal 5" xfId="247" xr:uid="{00000000-0005-0000-0000-0000F7000000}"/>
    <cellStyle name="Normal 6" xfId="248" xr:uid="{00000000-0005-0000-0000-0000F8000000}"/>
    <cellStyle name="Normal 7" xfId="249" xr:uid="{00000000-0005-0000-0000-0000F9000000}"/>
    <cellStyle name="Normal 8" xfId="250" xr:uid="{00000000-0005-0000-0000-0000FA000000}"/>
    <cellStyle name="Normal 9" xfId="251" xr:uid="{00000000-0005-0000-0000-0000FB000000}"/>
    <cellStyle name="Nota 2" xfId="252" xr:uid="{00000000-0005-0000-0000-0000FC000000}"/>
    <cellStyle name="Nota 2 2" xfId="253" xr:uid="{00000000-0005-0000-0000-0000FD000000}"/>
    <cellStyle name="Nota 2_00_Decisão Anexo V 2015_MEMORIAL_Oficial SOF" xfId="254" xr:uid="{00000000-0005-0000-0000-0000FE000000}"/>
    <cellStyle name="Nota 3" xfId="255" xr:uid="{00000000-0005-0000-0000-0000FF000000}"/>
    <cellStyle name="Nota 4" xfId="256" xr:uid="{00000000-0005-0000-0000-000000010000}"/>
    <cellStyle name="Note" xfId="257" xr:uid="{00000000-0005-0000-0000-000001010000}"/>
    <cellStyle name="Output" xfId="258" xr:uid="{00000000-0005-0000-0000-000002010000}"/>
    <cellStyle name="Percent_Agenda" xfId="259" xr:uid="{00000000-0005-0000-0000-000003010000}"/>
    <cellStyle name="Percentual" xfId="260" xr:uid="{00000000-0005-0000-0000-000004010000}"/>
    <cellStyle name="Ponto" xfId="261" xr:uid="{00000000-0005-0000-0000-000005010000}"/>
    <cellStyle name="Porcentagem 10" xfId="262" xr:uid="{00000000-0005-0000-0000-000006010000}"/>
    <cellStyle name="Porcentagem 2" xfId="263" xr:uid="{00000000-0005-0000-0000-000007010000}"/>
    <cellStyle name="Porcentagem 2 2" xfId="264" xr:uid="{00000000-0005-0000-0000-000008010000}"/>
    <cellStyle name="Porcentagem 2 3" xfId="265" xr:uid="{00000000-0005-0000-0000-000009010000}"/>
    <cellStyle name="Porcentagem 2_FCDF 2014_2ª Versão" xfId="266" xr:uid="{00000000-0005-0000-0000-00000A010000}"/>
    <cellStyle name="Porcentagem 3" xfId="267" xr:uid="{00000000-0005-0000-0000-00000B010000}"/>
    <cellStyle name="Porcentagem 4" xfId="268" xr:uid="{00000000-0005-0000-0000-00000C010000}"/>
    <cellStyle name="Porcentagem 5" xfId="269" xr:uid="{00000000-0005-0000-0000-00000D010000}"/>
    <cellStyle name="Porcentagem 6" xfId="270" xr:uid="{00000000-0005-0000-0000-00000E010000}"/>
    <cellStyle name="Porcentagem 7" xfId="271" xr:uid="{00000000-0005-0000-0000-00000F010000}"/>
    <cellStyle name="Porcentagem 8" xfId="272" xr:uid="{00000000-0005-0000-0000-000010010000}"/>
    <cellStyle name="Porcentagem 9" xfId="273" xr:uid="{00000000-0005-0000-0000-000011010000}"/>
    <cellStyle name="rodape" xfId="274" xr:uid="{00000000-0005-0000-0000-000012010000}"/>
    <cellStyle name="Saída 2" xfId="275" xr:uid="{00000000-0005-0000-0000-000013010000}"/>
    <cellStyle name="Saída 2 2" xfId="276" xr:uid="{00000000-0005-0000-0000-000014010000}"/>
    <cellStyle name="Saída 2_05_Impactos_Demais PLs_2013_Dados CNJ de jul-12" xfId="277" xr:uid="{00000000-0005-0000-0000-000015010000}"/>
    <cellStyle name="Saída 3" xfId="278" xr:uid="{00000000-0005-0000-0000-000016010000}"/>
    <cellStyle name="Saída 4" xfId="279" xr:uid="{00000000-0005-0000-0000-000017010000}"/>
    <cellStyle name="Sep. milhar [0]" xfId="280" xr:uid="{00000000-0005-0000-0000-000018010000}"/>
    <cellStyle name="Sep. milhar [2]" xfId="281" xr:uid="{00000000-0005-0000-0000-000019010000}"/>
    <cellStyle name="Separador de m" xfId="282" xr:uid="{00000000-0005-0000-0000-00001A010000}"/>
    <cellStyle name="Separador de milhares 10" xfId="283" xr:uid="{00000000-0005-0000-0000-00001B010000}"/>
    <cellStyle name="Separador de milhares 2" xfId="284" xr:uid="{00000000-0005-0000-0000-00001C010000}"/>
    <cellStyle name="Separador de milhares 2 2" xfId="285" xr:uid="{00000000-0005-0000-0000-00001D010000}"/>
    <cellStyle name="Separador de milhares 2 2 3" xfId="286" xr:uid="{00000000-0005-0000-0000-00001E010000}"/>
    <cellStyle name="Separador de milhares 2 2 6" xfId="287" xr:uid="{00000000-0005-0000-0000-00001F010000}"/>
    <cellStyle name="Separador de milhares 2 2_00_Decisão Anexo V 2015_MEMORIAL_Oficial SOF" xfId="288" xr:uid="{00000000-0005-0000-0000-000020010000}"/>
    <cellStyle name="Separador de milhares 2 3" xfId="289" xr:uid="{00000000-0005-0000-0000-000021010000}"/>
    <cellStyle name="Separador de milhares 2 3 2" xfId="290" xr:uid="{00000000-0005-0000-0000-000022010000}"/>
    <cellStyle name="Separador de milhares 2 3 2 2" xfId="291" xr:uid="{00000000-0005-0000-0000-000023010000}"/>
    <cellStyle name="Separador de milhares 2 3 2 2 2" xfId="292" xr:uid="{00000000-0005-0000-0000-000024010000}"/>
    <cellStyle name="Separador de milhares 2 3 2 2_00_Decisão Anexo V 2015_MEMORIAL_Oficial SOF" xfId="293" xr:uid="{00000000-0005-0000-0000-000025010000}"/>
    <cellStyle name="Separador de milhares 2 3 2_00_Decisão Anexo V 2015_MEMORIAL_Oficial SOF" xfId="294" xr:uid="{00000000-0005-0000-0000-000026010000}"/>
    <cellStyle name="Separador de milhares 2 3 3" xfId="295" xr:uid="{00000000-0005-0000-0000-000027010000}"/>
    <cellStyle name="Separador de milhares 2 3_00_Decisão Anexo V 2015_MEMORIAL_Oficial SOF" xfId="296" xr:uid="{00000000-0005-0000-0000-000028010000}"/>
    <cellStyle name="Separador de milhares 2 4" xfId="297" xr:uid="{00000000-0005-0000-0000-000029010000}"/>
    <cellStyle name="Separador de milhares 2 5" xfId="298" xr:uid="{00000000-0005-0000-0000-00002A010000}"/>
    <cellStyle name="Separador de milhares 2 5 2" xfId="299" xr:uid="{00000000-0005-0000-0000-00002B010000}"/>
    <cellStyle name="Separador de milhares 2 5_00_Decisão Anexo V 2015_MEMORIAL_Oficial SOF" xfId="300" xr:uid="{00000000-0005-0000-0000-00002C010000}"/>
    <cellStyle name="Separador de milhares 2_00_Decisão Anexo V 2015_MEMORIAL_Oficial SOF" xfId="301" xr:uid="{00000000-0005-0000-0000-00002D010000}"/>
    <cellStyle name="Separador de milhares 3" xfId="302" xr:uid="{00000000-0005-0000-0000-00002E010000}"/>
    <cellStyle name="Separador de milhares 3 2" xfId="303" xr:uid="{00000000-0005-0000-0000-00002F010000}"/>
    <cellStyle name="Separador de milhares 3 3" xfId="304" xr:uid="{00000000-0005-0000-0000-000030010000}"/>
    <cellStyle name="Separador de milhares 3_00_Decisão Anexo V 2015_MEMORIAL_Oficial SOF" xfId="305" xr:uid="{00000000-0005-0000-0000-000031010000}"/>
    <cellStyle name="Separador de milhares 4" xfId="306" xr:uid="{00000000-0005-0000-0000-000032010000}"/>
    <cellStyle name="Separador de milhares 5" xfId="307" xr:uid="{00000000-0005-0000-0000-000033010000}"/>
    <cellStyle name="Separador de milhares 6" xfId="308" xr:uid="{00000000-0005-0000-0000-000034010000}"/>
    <cellStyle name="Separador de milhares 7" xfId="309" xr:uid="{00000000-0005-0000-0000-000035010000}"/>
    <cellStyle name="Separador de milhares 8" xfId="310" xr:uid="{00000000-0005-0000-0000-000036010000}"/>
    <cellStyle name="Separador de milhares 9" xfId="311" xr:uid="{00000000-0005-0000-0000-000037010000}"/>
    <cellStyle name="TableStyleLight1" xfId="312" xr:uid="{00000000-0005-0000-0000-000038010000}"/>
    <cellStyle name="TableStyleLight1 2" xfId="313" xr:uid="{00000000-0005-0000-0000-000039010000}"/>
    <cellStyle name="TableStyleLight1 3" xfId="314" xr:uid="{00000000-0005-0000-0000-00003A010000}"/>
    <cellStyle name="TableStyleLight1 5" xfId="315" xr:uid="{00000000-0005-0000-0000-00003B010000}"/>
    <cellStyle name="TableStyleLight1_00_Decisão Anexo V 2015_MEMORIAL_Oficial SOF" xfId="316" xr:uid="{00000000-0005-0000-0000-00003C010000}"/>
    <cellStyle name="Texto de Aviso 2" xfId="317" xr:uid="{00000000-0005-0000-0000-00003D010000}"/>
    <cellStyle name="Texto de Aviso 2 2" xfId="318" xr:uid="{00000000-0005-0000-0000-00003E010000}"/>
    <cellStyle name="Texto de Aviso 2_05_Impactos_Demais PLs_2013_Dados CNJ de jul-12" xfId="319" xr:uid="{00000000-0005-0000-0000-00003F010000}"/>
    <cellStyle name="Texto de Aviso 3" xfId="320" xr:uid="{00000000-0005-0000-0000-000040010000}"/>
    <cellStyle name="Texto de Aviso 4" xfId="321" xr:uid="{00000000-0005-0000-0000-000041010000}"/>
    <cellStyle name="Texto Explicativo 2" xfId="322" xr:uid="{00000000-0005-0000-0000-000042010000}"/>
    <cellStyle name="Texto Explicativo 2 2" xfId="323" xr:uid="{00000000-0005-0000-0000-000043010000}"/>
    <cellStyle name="Texto Explicativo 2_05_Impactos_Demais PLs_2013_Dados CNJ de jul-12" xfId="324" xr:uid="{00000000-0005-0000-0000-000044010000}"/>
    <cellStyle name="Texto Explicativo 3" xfId="325" xr:uid="{00000000-0005-0000-0000-000045010000}"/>
    <cellStyle name="Texto Explicativo 4" xfId="326" xr:uid="{00000000-0005-0000-0000-000046010000}"/>
    <cellStyle name="Texto, derecha" xfId="327" xr:uid="{00000000-0005-0000-0000-000047010000}"/>
    <cellStyle name="Texto, izquierda" xfId="328" xr:uid="{00000000-0005-0000-0000-000048010000}"/>
    <cellStyle name="Title" xfId="329" xr:uid="{00000000-0005-0000-0000-000049010000}"/>
    <cellStyle name="Titulo" xfId="330" xr:uid="{00000000-0005-0000-0000-00004A010000}"/>
    <cellStyle name="Título 1 1" xfId="331" xr:uid="{00000000-0005-0000-0000-00004B010000}"/>
    <cellStyle name="Título 1 2" xfId="332" xr:uid="{00000000-0005-0000-0000-00004C010000}"/>
    <cellStyle name="Título 1 2 2" xfId="333" xr:uid="{00000000-0005-0000-0000-00004D010000}"/>
    <cellStyle name="Título 1 2_05_Impactos_Demais PLs_2013_Dados CNJ de jul-12" xfId="334" xr:uid="{00000000-0005-0000-0000-00004E010000}"/>
    <cellStyle name="Título 1 3" xfId="335" xr:uid="{00000000-0005-0000-0000-00004F010000}"/>
    <cellStyle name="Título 1 4" xfId="336" xr:uid="{00000000-0005-0000-0000-000050010000}"/>
    <cellStyle name="Título 10" xfId="337" xr:uid="{00000000-0005-0000-0000-000051010000}"/>
    <cellStyle name="Título 11" xfId="338" xr:uid="{00000000-0005-0000-0000-000052010000}"/>
    <cellStyle name="Título 2 2" xfId="339" xr:uid="{00000000-0005-0000-0000-000053010000}"/>
    <cellStyle name="Título 2 2 2" xfId="340" xr:uid="{00000000-0005-0000-0000-000054010000}"/>
    <cellStyle name="Título 2 2_05_Impactos_Demais PLs_2013_Dados CNJ de jul-12" xfId="341" xr:uid="{00000000-0005-0000-0000-000055010000}"/>
    <cellStyle name="Título 2 3" xfId="342" xr:uid="{00000000-0005-0000-0000-000056010000}"/>
    <cellStyle name="Título 2 4" xfId="343" xr:uid="{00000000-0005-0000-0000-000057010000}"/>
    <cellStyle name="Título 3 2" xfId="344" xr:uid="{00000000-0005-0000-0000-000058010000}"/>
    <cellStyle name="Título 3 2 2" xfId="345" xr:uid="{00000000-0005-0000-0000-000059010000}"/>
    <cellStyle name="Título 3 2_05_Impactos_Demais PLs_2013_Dados CNJ de jul-12" xfId="346" xr:uid="{00000000-0005-0000-0000-00005A010000}"/>
    <cellStyle name="Título 3 3" xfId="347" xr:uid="{00000000-0005-0000-0000-00005B010000}"/>
    <cellStyle name="Título 3 4" xfId="348" xr:uid="{00000000-0005-0000-0000-00005C010000}"/>
    <cellStyle name="Título 4 2" xfId="349" xr:uid="{00000000-0005-0000-0000-00005D010000}"/>
    <cellStyle name="Título 4 2 2" xfId="350" xr:uid="{00000000-0005-0000-0000-00005E010000}"/>
    <cellStyle name="Título 4 2_05_Impactos_Demais PLs_2013_Dados CNJ de jul-12" xfId="351" xr:uid="{00000000-0005-0000-0000-00005F010000}"/>
    <cellStyle name="Título 4 3" xfId="352" xr:uid="{00000000-0005-0000-0000-000060010000}"/>
    <cellStyle name="Título 4 4" xfId="353" xr:uid="{00000000-0005-0000-0000-000061010000}"/>
    <cellStyle name="Título 5" xfId="354" xr:uid="{00000000-0005-0000-0000-000062010000}"/>
    <cellStyle name="Título 5 2" xfId="355" xr:uid="{00000000-0005-0000-0000-000063010000}"/>
    <cellStyle name="Título 5 3" xfId="356" xr:uid="{00000000-0005-0000-0000-000064010000}"/>
    <cellStyle name="Título 5_05_Impactos_Demais PLs_2013_Dados CNJ de jul-12" xfId="357" xr:uid="{00000000-0005-0000-0000-000065010000}"/>
    <cellStyle name="Título 6" xfId="358" xr:uid="{00000000-0005-0000-0000-000066010000}"/>
    <cellStyle name="Título 6 2" xfId="359" xr:uid="{00000000-0005-0000-0000-000067010000}"/>
    <cellStyle name="Título 6_34" xfId="360" xr:uid="{00000000-0005-0000-0000-000068010000}"/>
    <cellStyle name="Título 7" xfId="361" xr:uid="{00000000-0005-0000-0000-000069010000}"/>
    <cellStyle name="Título 8" xfId="362" xr:uid="{00000000-0005-0000-0000-00006A010000}"/>
    <cellStyle name="Título 9" xfId="363" xr:uid="{00000000-0005-0000-0000-00006B010000}"/>
    <cellStyle name="Titulo_00_Equalização ASMED_SOF" xfId="364" xr:uid="{00000000-0005-0000-0000-00006C010000}"/>
    <cellStyle name="Titulo1" xfId="365" xr:uid="{00000000-0005-0000-0000-00006D010000}"/>
    <cellStyle name="Titulo2" xfId="366" xr:uid="{00000000-0005-0000-0000-00006E010000}"/>
    <cellStyle name="Total 2" xfId="367" xr:uid="{00000000-0005-0000-0000-00006F010000}"/>
    <cellStyle name="Total 2 2" xfId="368" xr:uid="{00000000-0005-0000-0000-000070010000}"/>
    <cellStyle name="Total 2_05_Impactos_Demais PLs_2013_Dados CNJ de jul-12" xfId="369" xr:uid="{00000000-0005-0000-0000-000071010000}"/>
    <cellStyle name="Total 3" xfId="370" xr:uid="{00000000-0005-0000-0000-000072010000}"/>
    <cellStyle name="Total 4" xfId="371" xr:uid="{00000000-0005-0000-0000-000073010000}"/>
    <cellStyle name="V¡rgula" xfId="372" xr:uid="{00000000-0005-0000-0000-000074010000}"/>
    <cellStyle name="V¡rgula0" xfId="373" xr:uid="{00000000-0005-0000-0000-000075010000}"/>
    <cellStyle name="Vírgul - Estilo1" xfId="374" xr:uid="{00000000-0005-0000-0000-000076010000}"/>
    <cellStyle name="Vírgula 2" xfId="375" xr:uid="{00000000-0005-0000-0000-000077010000}"/>
    <cellStyle name="Vírgula 2 2" xfId="376" xr:uid="{00000000-0005-0000-0000-000078010000}"/>
    <cellStyle name="Vírgula 3" xfId="377" xr:uid="{00000000-0005-0000-0000-000079010000}"/>
    <cellStyle name="Vírgula 4" xfId="378" xr:uid="{00000000-0005-0000-0000-00007A010000}"/>
    <cellStyle name="Vírgula 5" xfId="379" xr:uid="{00000000-0005-0000-0000-00007B010000}"/>
    <cellStyle name="Vírgula0" xfId="380" xr:uid="{00000000-0005-0000-0000-00007C010000}"/>
    <cellStyle name="Warning Text" xfId="381" xr:uid="{00000000-0005-0000-0000-00007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3"/>
  <sheetViews>
    <sheetView showGridLines="0" tabSelected="1" topLeftCell="B1" workbookViewId="0">
      <selection activeCell="F4" sqref="F4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1</v>
      </c>
      <c r="D16" s="14">
        <v>0</v>
      </c>
      <c r="E16" s="14">
        <f>C16+D16</f>
        <v>1</v>
      </c>
      <c r="F16" s="14">
        <v>1</v>
      </c>
      <c r="G16" s="14">
        <v>0</v>
      </c>
      <c r="H16" s="14">
        <f>E16+F16+G16</f>
        <v>2</v>
      </c>
    </row>
    <row r="17" spans="2:11">
      <c r="B17" s="13" t="s">
        <v>5</v>
      </c>
      <c r="C17" s="14">
        <v>10</v>
      </c>
      <c r="D17" s="14">
        <v>0</v>
      </c>
      <c r="E17" s="14">
        <f>C17+D17</f>
        <v>10</v>
      </c>
      <c r="F17" s="14">
        <v>5</v>
      </c>
      <c r="G17" s="14">
        <v>0</v>
      </c>
      <c r="H17" s="14">
        <f>E17+F17+G17</f>
        <v>15</v>
      </c>
    </row>
    <row r="18" spans="2:11">
      <c r="B18" s="13" t="s">
        <v>6</v>
      </c>
      <c r="C18" s="14">
        <v>21</v>
      </c>
      <c r="D18" s="14">
        <v>0</v>
      </c>
      <c r="E18" s="14">
        <f>C18+D18</f>
        <v>21</v>
      </c>
      <c r="F18" s="14">
        <v>1</v>
      </c>
      <c r="G18" s="14">
        <v>0</v>
      </c>
      <c r="H18" s="14">
        <f>E18+F18+G18</f>
        <v>22</v>
      </c>
    </row>
    <row r="19" spans="2:11">
      <c r="B19" s="13" t="s">
        <v>7</v>
      </c>
      <c r="C19" s="14">
        <v>22</v>
      </c>
      <c r="D19" s="14">
        <v>0</v>
      </c>
      <c r="E19" s="14">
        <f>C19+D19</f>
        <v>22</v>
      </c>
      <c r="F19" s="14">
        <v>5</v>
      </c>
      <c r="G19" s="14">
        <v>0</v>
      </c>
      <c r="H19" s="14">
        <f>E19+F19+G19</f>
        <v>27</v>
      </c>
      <c r="J19" s="4"/>
      <c r="K19" s="4"/>
    </row>
    <row r="20" spans="2:11">
      <c r="B20" s="15" t="s">
        <v>24</v>
      </c>
      <c r="C20" s="16">
        <f>SUM(C16:C19)</f>
        <v>54</v>
      </c>
      <c r="D20" s="16">
        <f>SUM(D16:D19)</f>
        <v>0</v>
      </c>
      <c r="E20" s="16">
        <f>C20+D20</f>
        <v>54</v>
      </c>
      <c r="F20" s="16">
        <f>SUM(F16:F19)</f>
        <v>12</v>
      </c>
      <c r="G20" s="16">
        <f>SUM(G16:G19)</f>
        <v>0</v>
      </c>
      <c r="H20" s="16">
        <f>E20+F20+G20</f>
        <v>66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63</v>
      </c>
      <c r="D22" s="17">
        <v>0</v>
      </c>
      <c r="E22" s="14">
        <f t="shared" ref="E22:E28" si="0">C22+D22</f>
        <v>63</v>
      </c>
      <c r="F22" s="18"/>
      <c r="G22" s="14">
        <v>1</v>
      </c>
      <c r="H22" s="14">
        <f>E22+G22</f>
        <v>64</v>
      </c>
    </row>
    <row r="23" spans="2:11" ht="15.75" customHeight="1">
      <c r="B23" s="13" t="s">
        <v>9</v>
      </c>
      <c r="C23" s="17">
        <v>11</v>
      </c>
      <c r="D23" s="17">
        <v>0</v>
      </c>
      <c r="E23" s="14">
        <f t="shared" si="0"/>
        <v>11</v>
      </c>
      <c r="F23" s="18"/>
      <c r="G23" s="14">
        <v>1</v>
      </c>
      <c r="H23" s="14">
        <f t="shared" ref="H23:H27" si="1">E23+G23</f>
        <v>12</v>
      </c>
    </row>
    <row r="24" spans="2:11" ht="15.75" customHeight="1">
      <c r="B24" s="13" t="s">
        <v>10</v>
      </c>
      <c r="C24" s="17">
        <v>14</v>
      </c>
      <c r="D24" s="17">
        <v>0</v>
      </c>
      <c r="E24" s="14">
        <f t="shared" si="0"/>
        <v>14</v>
      </c>
      <c r="F24" s="18"/>
      <c r="G24" s="14">
        <v>0</v>
      </c>
      <c r="H24" s="14">
        <f>E24+G24</f>
        <v>14</v>
      </c>
    </row>
    <row r="25" spans="2:11" ht="15.75" customHeight="1">
      <c r="B25" s="13" t="s">
        <v>11</v>
      </c>
      <c r="C25" s="17">
        <v>33</v>
      </c>
      <c r="D25" s="17">
        <v>0</v>
      </c>
      <c r="E25" s="14">
        <f t="shared" si="0"/>
        <v>33</v>
      </c>
      <c r="F25" s="18"/>
      <c r="G25" s="14">
        <v>3</v>
      </c>
      <c r="H25" s="14">
        <f t="shared" si="1"/>
        <v>36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si="0"/>
        <v>6</v>
      </c>
      <c r="F26" s="18"/>
      <c r="G26" s="14">
        <v>1</v>
      </c>
      <c r="H26" s="14">
        <f t="shared" si="1"/>
        <v>7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127</v>
      </c>
      <c r="D28" s="19">
        <f>SUM(D22:D27)</f>
        <v>0</v>
      </c>
      <c r="E28" s="16">
        <f t="shared" si="0"/>
        <v>127</v>
      </c>
      <c r="F28" s="20"/>
      <c r="G28" s="16">
        <f>SUM(G22:G27)</f>
        <v>6</v>
      </c>
      <c r="H28" s="16">
        <f>E28+G28</f>
        <v>133</v>
      </c>
    </row>
    <row r="29" spans="2:11">
      <c r="B29" s="21" t="s">
        <v>0</v>
      </c>
      <c r="C29" s="22">
        <f>C20+C28</f>
        <v>181</v>
      </c>
      <c r="D29" s="22">
        <f>D20+D28</f>
        <v>0</v>
      </c>
      <c r="E29" s="22">
        <f>E20+E28</f>
        <v>181</v>
      </c>
      <c r="F29" s="22">
        <f>F20</f>
        <v>12</v>
      </c>
      <c r="G29" s="22">
        <f>+G28+G20</f>
        <v>6</v>
      </c>
      <c r="H29" s="22">
        <f>H20+H28</f>
        <v>199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2019-01-14T10:30:32Z</dcterms:modified>
</cp:coreProperties>
</file>