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4 PUBLICAR NO PORTAL\JANEIRO\ANEXO IV LETRAS A.B.C..E e G CARGOS EFETIVO E COMISSIONADOS\"/>
    </mc:Choice>
  </mc:AlternateContent>
  <xr:revisionPtr revIDLastSave="0" documentId="13_ncr:1_{1FAA3100-90D0-4704-943C-80EA12732A45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c" sheetId="9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9" l="1"/>
  <c r="F42" i="9"/>
  <c r="K41" i="9"/>
  <c r="J41" i="9"/>
  <c r="I41" i="9"/>
  <c r="H41" i="9"/>
  <c r="G41" i="9"/>
  <c r="F41" i="9"/>
  <c r="E41" i="9"/>
  <c r="D41" i="9"/>
  <c r="C41" i="9"/>
  <c r="K40" i="9"/>
  <c r="J40" i="9"/>
  <c r="I40" i="9"/>
  <c r="H40" i="9"/>
  <c r="H42" i="9" s="1"/>
  <c r="G40" i="9"/>
  <c r="F40" i="9"/>
  <c r="E40" i="9"/>
  <c r="D40" i="9"/>
  <c r="C40" i="9"/>
  <c r="K39" i="9"/>
  <c r="J39" i="9"/>
  <c r="I39" i="9"/>
  <c r="I42" i="9" s="1"/>
  <c r="H39" i="9"/>
  <c r="G39" i="9"/>
  <c r="F39" i="9"/>
  <c r="E39" i="9"/>
  <c r="D39" i="9"/>
  <c r="C39" i="9"/>
  <c r="L38" i="9"/>
  <c r="K38" i="9"/>
  <c r="J38" i="9"/>
  <c r="I38" i="9"/>
  <c r="H38" i="9"/>
  <c r="G38" i="9"/>
  <c r="F38" i="9"/>
  <c r="E38" i="9"/>
  <c r="D38" i="9"/>
  <c r="C38" i="9"/>
  <c r="I29" i="9"/>
  <c r="F29" i="9"/>
  <c r="K28" i="9"/>
  <c r="I28" i="9"/>
  <c r="H28" i="9"/>
  <c r="G28" i="9"/>
  <c r="F28" i="9"/>
  <c r="E28" i="9"/>
  <c r="D28" i="9"/>
  <c r="C28" i="9"/>
  <c r="L27" i="9"/>
  <c r="L26" i="9"/>
  <c r="L25" i="9"/>
  <c r="L23" i="9"/>
  <c r="L22" i="9"/>
  <c r="K20" i="9"/>
  <c r="J20" i="9"/>
  <c r="J29" i="9" s="1"/>
  <c r="I20" i="9"/>
  <c r="H20" i="9"/>
  <c r="H29" i="9" s="1"/>
  <c r="G20" i="9"/>
  <c r="G29" i="9" s="1"/>
  <c r="F20" i="9"/>
  <c r="E20" i="9"/>
  <c r="D20" i="9"/>
  <c r="C20" i="9"/>
  <c r="L19" i="9"/>
  <c r="L18" i="9"/>
  <c r="L17" i="9"/>
  <c r="L16" i="9"/>
  <c r="K29" i="9" l="1"/>
  <c r="K42" i="9"/>
  <c r="E42" i="9"/>
  <c r="D29" i="9"/>
  <c r="J42" i="9"/>
  <c r="D42" i="9"/>
  <c r="L41" i="9"/>
  <c r="E29" i="9"/>
  <c r="L28" i="9"/>
  <c r="L20" i="9"/>
  <c r="C42" i="9"/>
  <c r="C29" i="9"/>
  <c r="L40" i="9"/>
  <c r="L39" i="9"/>
  <c r="L29" i="9" l="1"/>
  <c r="L42" i="9"/>
</calcChain>
</file>

<file path=xl/sharedStrings.xml><?xml version="1.0" encoding="utf-8"?>
<sst xmlns="http://schemas.openxmlformats.org/spreadsheetml/2006/main" count="61" uniqueCount="41">
  <si>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</si>
  <si>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</si>
  <si>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</si>
  <si>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</si>
  <si>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</si>
  <si>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</si>
  <si>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</si>
  <si>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</si>
  <si>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</si>
  <si>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</si>
  <si>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</si>
  <si>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</si>
  <si>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</si>
  <si>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</si>
  <si>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</si>
  <si>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</si>
  <si>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</si>
  <si>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</si>
  <si>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</si>
  <si>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</si>
  <si>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</si>
  <si>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</si>
  <si>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</si>
  <si>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</si>
  <si>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</si>
  <si>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</si>
  <si>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</si>
  <si>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</si>
  <si>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</si>
  <si>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</si>
  <si>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</si>
  <si>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</si>
  <si>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</si>
  <si>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</si>
  <si>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</si>
  <si>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c.1) impacto orçamentário para fins dos artigos1º, § 2º e 2º, §3º da Resolução CJF 761, de 26 de abril de 2022</t>
  </si>
  <si>
    <t>Impacto orçamentário sobre os Cargos em Comissão (multiplicar o valor da retribuição ao titular da CJ x Quantidade de CJ) - Em R$ 1,00</t>
  </si>
  <si>
    <t>CJ-01</t>
  </si>
  <si>
    <t>Impacto Total</t>
  </si>
  <si>
    <t>Valor Paradigma (calculado nos termos do artigo 1º, § 2º da Resolução CJF 761, de 26 de abril de 2022) (atualizado pela Lei n. 14.523, de 9/1/2023). ==&gt;</t>
  </si>
  <si>
    <t>Data de referência:31/1/2024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</si>
</sst>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theme="3" tint="0.59999389629810485"/>
      <name val="Arial"/>
      <family val="2"/>
    </font>
    <font>
      <sz val="10"/>
      <color theme="3" tint="0.5999938962981048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14" fontId="57" fillId="0" borderId="0" xfId="0" applyNumberFormat="1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234" applyFont="1"/>
    <xf numFmtId="0" fontId="61" fillId="0" borderId="0" xfId="234" applyFont="1"/>
    <xf numFmtId="0" fontId="57" fillId="24" borderId="17" xfId="234" applyFont="1" applyFill="1" applyBorder="1" applyAlignment="1">
      <alignment horizontal="center" vertical="center" wrapText="1"/>
    </xf>
    <xf numFmtId="0" fontId="57" fillId="0" borderId="17" xfId="234" applyFont="1" applyBorder="1" applyAlignment="1">
      <alignment horizontal="center"/>
    </xf>
    <xf numFmtId="4" fontId="57" fillId="0" borderId="17" xfId="234" applyNumberFormat="1" applyFont="1" applyBorder="1" applyAlignment="1">
      <alignment horizontal="right"/>
    </xf>
    <xf numFmtId="4" fontId="57" fillId="26" borderId="17" xfId="234" applyNumberFormat="1" applyFont="1" applyFill="1" applyBorder="1" applyAlignment="1">
      <alignment horizontal="right"/>
    </xf>
    <xf numFmtId="0" fontId="63" fillId="0" borderId="0" xfId="0" applyFont="1"/>
    <xf numFmtId="0" fontId="57" fillId="0" borderId="17" xfId="234" applyFont="1" applyBorder="1" applyAlignment="1">
      <alignment horizontal="right"/>
    </xf>
    <xf numFmtId="0" fontId="62" fillId="0" borderId="0" xfId="234" applyFont="1" applyAlignment="1">
      <alignment horizontal="right"/>
    </xf>
    <xf numFmtId="0" fontId="58" fillId="24" borderId="18" xfId="234" applyFont="1" applyFill="1" applyBorder="1" applyAlignment="1">
      <alignment horizontal="center" vertical="center" wrapText="1"/>
    </xf>
    <xf numFmtId="0" fontId="58" fillId="24" borderId="19" xfId="234" applyFont="1" applyFill="1" applyBorder="1" applyAlignment="1">
      <alignment horizontal="center" vertical="center" wrapText="1"/>
    </xf>
    <xf numFmtId="0" fontId="58" fillId="24" borderId="20" xfId="234" applyFont="1" applyFill="1" applyBorder="1" applyAlignment="1">
      <alignment horizontal="center" vertical="center" wrapText="1"/>
    </xf>
    <xf numFmtId="0" fontId="57" fillId="24" borderId="17" xfId="234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bora.matos\Downloads\4._QUADROS_RESOLUCAO_102_CNJ__ANEXO_IV___C___base_30_4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-c"/>
      <sheetName val="VALOR CJ"/>
    </sheetNames>
    <sheetDataSet>
      <sheetData sheetId="0" refreshError="1"/>
      <sheetData sheetId="1">
        <row r="5">
          <cell r="C5">
            <v>15484.2</v>
          </cell>
          <cell r="D5">
            <v>10064.73</v>
          </cell>
        </row>
        <row r="6">
          <cell r="C6">
            <v>13716.42</v>
          </cell>
          <cell r="D6">
            <v>8915.67</v>
          </cell>
        </row>
        <row r="7">
          <cell r="C7">
            <v>12065.85</v>
          </cell>
          <cell r="D7">
            <v>7842.8</v>
          </cell>
        </row>
        <row r="8">
          <cell r="C8">
            <v>9769.74</v>
          </cell>
          <cell r="D8">
            <v>6350.33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showGridLines="0" tabSelected="1" zoomScale="130" zoomScaleNormal="130" workbookViewId="0">
      <selection activeCell="B6" sqref="B6"/>
    </sheetView>
  </sheetViews>
  <sheetFormatPr defaultRowHeight="12.75"/>
  <cols>
    <col min="1" max="1" width="1.85546875" customWidth="1"/>
    <col min="2" max="2" width="25.8554687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29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4" t="s">
        <v>33</v>
      </c>
      <c r="B4" s="15"/>
      <c r="C4" s="15"/>
      <c r="D4" s="15"/>
      <c r="E4" s="15"/>
      <c r="F4" s="15"/>
      <c r="G4" s="16"/>
      <c r="H4" s="15"/>
    </row>
    <row r="5" spans="1:13">
      <c r="A5" s="17" t="s">
        <v>34</v>
      </c>
      <c r="B5" s="15"/>
      <c r="C5" s="15"/>
      <c r="E5" s="15"/>
      <c r="F5" s="15"/>
      <c r="G5" s="16"/>
      <c r="H5" s="15"/>
    </row>
    <row r="6" spans="1:13">
      <c r="B6" s="4" t="s">
        <v>40</v>
      </c>
      <c r="C6" s="18"/>
      <c r="D6" s="4"/>
      <c r="E6" s="4"/>
      <c r="F6" s="4"/>
      <c r="G6" s="4"/>
      <c r="H6" s="4"/>
      <c r="I6" s="4"/>
      <c r="J6" s="4"/>
      <c r="K6" s="4"/>
      <c r="L6" s="4"/>
    </row>
    <row r="7" spans="1:13">
      <c r="B7" s="5" t="s">
        <v>31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33" t="s">
        <v>26</v>
      </c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5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38" t="s">
        <v>28</v>
      </c>
      <c r="C12" s="38" t="s">
        <v>11</v>
      </c>
      <c r="D12" s="38"/>
      <c r="E12" s="38"/>
      <c r="F12" s="38"/>
      <c r="G12" s="38"/>
      <c r="H12" s="38"/>
      <c r="I12" s="38"/>
      <c r="J12" s="38" t="s">
        <v>12</v>
      </c>
      <c r="K12" s="38" t="s">
        <v>13</v>
      </c>
      <c r="L12" s="38" t="s">
        <v>0</v>
      </c>
      <c r="M12" s="1"/>
    </row>
    <row r="13" spans="1:13" ht="12.75" customHeight="1">
      <c r="B13" s="38"/>
      <c r="C13" s="38" t="s">
        <v>14</v>
      </c>
      <c r="D13" s="38"/>
      <c r="E13" s="38"/>
      <c r="F13" s="38"/>
      <c r="G13" s="38" t="s">
        <v>15</v>
      </c>
      <c r="H13" s="38"/>
      <c r="I13" s="38"/>
      <c r="J13" s="38"/>
      <c r="K13" s="38"/>
      <c r="L13" s="38"/>
      <c r="M13" s="1"/>
    </row>
    <row r="14" spans="1:13" ht="63" customHeight="1">
      <c r="B14" s="38"/>
      <c r="C14" s="19" t="s">
        <v>16</v>
      </c>
      <c r="D14" s="19" t="s">
        <v>17</v>
      </c>
      <c r="E14" s="19" t="s">
        <v>18</v>
      </c>
      <c r="F14" s="19" t="s">
        <v>19</v>
      </c>
      <c r="G14" s="19" t="s">
        <v>20</v>
      </c>
      <c r="H14" s="19" t="s">
        <v>18</v>
      </c>
      <c r="I14" s="19" t="s">
        <v>19</v>
      </c>
      <c r="J14" s="38"/>
      <c r="K14" s="38"/>
      <c r="L14" s="38"/>
      <c r="M14" s="1"/>
    </row>
    <row r="15" spans="1:13" ht="20.25" customHeight="1">
      <c r="B15" s="34" t="s">
        <v>21</v>
      </c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1"/>
    </row>
    <row r="16" spans="1:13">
      <c r="B16" s="6" t="s">
        <v>1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</v>
      </c>
      <c r="K16" s="7">
        <v>0</v>
      </c>
      <c r="L16" s="7">
        <f>C16+D16+E16+F16+G16+H16+I16+J16+K16</f>
        <v>2</v>
      </c>
      <c r="M16" s="1"/>
    </row>
    <row r="17" spans="2:14">
      <c r="B17" s="6" t="s">
        <v>2</v>
      </c>
      <c r="C17" s="7">
        <v>3</v>
      </c>
      <c r="D17" s="7">
        <v>7</v>
      </c>
      <c r="E17" s="7">
        <v>3</v>
      </c>
      <c r="F17" s="7">
        <v>0</v>
      </c>
      <c r="G17" s="7">
        <v>0</v>
      </c>
      <c r="H17" s="7">
        <v>2</v>
      </c>
      <c r="I17" s="7">
        <v>0</v>
      </c>
      <c r="J17" s="7">
        <v>3</v>
      </c>
      <c r="K17" s="7">
        <v>0</v>
      </c>
      <c r="L17" s="7">
        <f>C17+D17+E17+F17+G17+H17+I17+J17+K17</f>
        <v>18</v>
      </c>
      <c r="M17" s="1"/>
    </row>
    <row r="18" spans="2:14">
      <c r="B18" s="6" t="s">
        <v>3</v>
      </c>
      <c r="C18" s="7">
        <v>17</v>
      </c>
      <c r="D18" s="7">
        <v>6</v>
      </c>
      <c r="E18" s="7">
        <v>2</v>
      </c>
      <c r="F18" s="7">
        <v>0</v>
      </c>
      <c r="G18" s="7">
        <v>0</v>
      </c>
      <c r="H18" s="7">
        <v>2</v>
      </c>
      <c r="I18" s="7">
        <v>0</v>
      </c>
      <c r="J18" s="7">
        <v>1</v>
      </c>
      <c r="K18" s="7">
        <v>1</v>
      </c>
      <c r="L18" s="7">
        <f>C18+D18+E18+F18+G18+H18+I18+J18+K18</f>
        <v>29</v>
      </c>
      <c r="M18" s="1"/>
    </row>
    <row r="19" spans="2:14">
      <c r="B19" s="6" t="s">
        <v>25</v>
      </c>
      <c r="C19" s="7">
        <v>18</v>
      </c>
      <c r="D19" s="7">
        <v>9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7</v>
      </c>
      <c r="K19" s="7">
        <v>0</v>
      </c>
      <c r="L19" s="7">
        <f>C19+D19+E19+F19+G19+H19+I19+J19+K19</f>
        <v>35</v>
      </c>
      <c r="M19" s="1"/>
    </row>
    <row r="20" spans="2:14">
      <c r="B20" s="6" t="s">
        <v>23</v>
      </c>
      <c r="C20" s="7">
        <f>SUM(C16:C19)</f>
        <v>38</v>
      </c>
      <c r="D20" s="7">
        <f t="shared" ref="D20:J20" si="0">SUM(D16:D19)</f>
        <v>23</v>
      </c>
      <c r="E20" s="7">
        <f t="shared" si="0"/>
        <v>6</v>
      </c>
      <c r="F20" s="7">
        <f t="shared" si="0"/>
        <v>0</v>
      </c>
      <c r="G20" s="7">
        <f t="shared" si="0"/>
        <v>0</v>
      </c>
      <c r="H20" s="7">
        <f t="shared" si="0"/>
        <v>4</v>
      </c>
      <c r="I20" s="7">
        <f t="shared" si="0"/>
        <v>0</v>
      </c>
      <c r="J20" s="7">
        <f t="shared" si="0"/>
        <v>12</v>
      </c>
      <c r="K20" s="7">
        <f>SUM(K16:K19)</f>
        <v>1</v>
      </c>
      <c r="L20" s="7">
        <f>SUM(L16:L19)</f>
        <v>84</v>
      </c>
      <c r="M20" s="1"/>
    </row>
    <row r="21" spans="2:14">
      <c r="B21" s="37" t="s">
        <v>22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1"/>
    </row>
    <row r="22" spans="2:14">
      <c r="B22" s="6" t="s">
        <v>4</v>
      </c>
      <c r="C22" s="7">
        <v>45</v>
      </c>
      <c r="D22" s="7">
        <v>19</v>
      </c>
      <c r="E22" s="7">
        <v>2</v>
      </c>
      <c r="F22" s="7">
        <v>0</v>
      </c>
      <c r="G22" s="7">
        <v>0</v>
      </c>
      <c r="H22" s="7">
        <v>2</v>
      </c>
      <c r="I22" s="7">
        <v>0</v>
      </c>
      <c r="J22" s="10"/>
      <c r="K22" s="7">
        <v>0</v>
      </c>
      <c r="L22" s="7">
        <f>C22+D22+E22+F22+G22+H22+I22+K22</f>
        <v>68</v>
      </c>
      <c r="M22" s="1"/>
    </row>
    <row r="23" spans="2:14">
      <c r="B23" s="6" t="s">
        <v>5</v>
      </c>
      <c r="C23" s="7">
        <v>11</v>
      </c>
      <c r="D23" s="7">
        <v>3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10"/>
      <c r="K23" s="7">
        <v>1</v>
      </c>
      <c r="L23" s="7">
        <f t="shared" ref="L23:L28" si="1">C23+D23+E23+F23+G23+H23+I23+K23</f>
        <v>15</v>
      </c>
      <c r="M23" s="1"/>
    </row>
    <row r="24" spans="2:14">
      <c r="B24" s="6" t="s">
        <v>6</v>
      </c>
      <c r="C24" s="7">
        <v>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10"/>
      <c r="K24" s="7">
        <v>0</v>
      </c>
      <c r="L24" s="7">
        <v>6</v>
      </c>
      <c r="M24" s="1"/>
    </row>
    <row r="25" spans="2:14">
      <c r="B25" s="6" t="s">
        <v>7</v>
      </c>
      <c r="C25" s="7">
        <v>28</v>
      </c>
      <c r="D25" s="7">
        <v>3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10"/>
      <c r="K25" s="7">
        <v>2</v>
      </c>
      <c r="L25" s="7">
        <f t="shared" si="1"/>
        <v>33</v>
      </c>
      <c r="M25" s="1"/>
    </row>
    <row r="26" spans="2:14">
      <c r="B26" s="6" t="s">
        <v>8</v>
      </c>
      <c r="C26" s="7">
        <v>4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10"/>
      <c r="K26" s="7">
        <v>1</v>
      </c>
      <c r="L26" s="7">
        <f t="shared" si="1"/>
        <v>5</v>
      </c>
      <c r="M26" s="1"/>
    </row>
    <row r="27" spans="2:14">
      <c r="B27" s="6" t="s">
        <v>9</v>
      </c>
      <c r="C27" s="7">
        <v>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10"/>
      <c r="K27" s="7">
        <v>1</v>
      </c>
      <c r="L27" s="7">
        <f t="shared" si="1"/>
        <v>3</v>
      </c>
      <c r="M27" s="1"/>
    </row>
    <row r="28" spans="2:14">
      <c r="B28" s="8" t="s">
        <v>24</v>
      </c>
      <c r="C28" s="9">
        <f>SUM(C22:C27)</f>
        <v>96</v>
      </c>
      <c r="D28" s="9">
        <f>SUM(D22:D27)</f>
        <v>25</v>
      </c>
      <c r="E28" s="9">
        <f t="shared" ref="E28:I28" si="2">SUM(E22:E27)</f>
        <v>2</v>
      </c>
      <c r="F28" s="9">
        <f t="shared" si="2"/>
        <v>0</v>
      </c>
      <c r="G28" s="9">
        <f t="shared" si="2"/>
        <v>0</v>
      </c>
      <c r="H28" s="9">
        <f t="shared" si="2"/>
        <v>2</v>
      </c>
      <c r="I28" s="9">
        <f t="shared" si="2"/>
        <v>0</v>
      </c>
      <c r="J28" s="11"/>
      <c r="K28" s="9">
        <f>SUM(K22:K27)</f>
        <v>5</v>
      </c>
      <c r="L28" s="9">
        <f t="shared" si="1"/>
        <v>130</v>
      </c>
      <c r="M28" s="1"/>
    </row>
    <row r="29" spans="2:14">
      <c r="B29" s="12" t="s">
        <v>0</v>
      </c>
      <c r="C29" s="13">
        <f>C20+C28</f>
        <v>134</v>
      </c>
      <c r="D29" s="13">
        <f>D20+D28</f>
        <v>48</v>
      </c>
      <c r="E29" s="13">
        <f t="shared" ref="E29:L29" si="3">E20+E28</f>
        <v>8</v>
      </c>
      <c r="F29" s="13">
        <f t="shared" si="3"/>
        <v>0</v>
      </c>
      <c r="G29" s="13">
        <f t="shared" si="3"/>
        <v>0</v>
      </c>
      <c r="H29" s="13">
        <f t="shared" si="3"/>
        <v>6</v>
      </c>
      <c r="I29" s="13">
        <f t="shared" si="3"/>
        <v>0</v>
      </c>
      <c r="J29" s="13">
        <f t="shared" si="3"/>
        <v>12</v>
      </c>
      <c r="K29" s="13">
        <f t="shared" si="3"/>
        <v>6</v>
      </c>
      <c r="L29" s="13">
        <f t="shared" si="3"/>
        <v>214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32</v>
      </c>
    </row>
    <row r="33" spans="2:12">
      <c r="B33" s="2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2:12">
      <c r="B34" s="29" t="s">
        <v>36</v>
      </c>
      <c r="C34" s="30"/>
      <c r="D34" s="30"/>
      <c r="E34" s="30"/>
      <c r="F34" s="30"/>
      <c r="G34" s="30"/>
      <c r="H34" s="30"/>
      <c r="I34" s="30"/>
      <c r="J34" s="30"/>
      <c r="K34" s="30"/>
      <c r="L34" s="31"/>
    </row>
    <row r="35" spans="2:12">
      <c r="B35" s="32" t="s">
        <v>28</v>
      </c>
      <c r="C35" s="32" t="s">
        <v>11</v>
      </c>
      <c r="D35" s="32"/>
      <c r="E35" s="32"/>
      <c r="F35" s="32"/>
      <c r="G35" s="32"/>
      <c r="H35" s="32"/>
      <c r="I35" s="32"/>
      <c r="J35" s="32" t="s">
        <v>12</v>
      </c>
      <c r="K35" s="32" t="s">
        <v>13</v>
      </c>
      <c r="L35" s="32" t="s">
        <v>0</v>
      </c>
    </row>
    <row r="36" spans="2:12">
      <c r="B36" s="32"/>
      <c r="C36" s="32" t="s">
        <v>14</v>
      </c>
      <c r="D36" s="32"/>
      <c r="E36" s="32"/>
      <c r="F36" s="32"/>
      <c r="G36" s="32" t="s">
        <v>15</v>
      </c>
      <c r="H36" s="32"/>
      <c r="I36" s="32"/>
      <c r="J36" s="32"/>
      <c r="K36" s="32"/>
      <c r="L36" s="32"/>
    </row>
    <row r="37" spans="2:12" ht="36">
      <c r="B37" s="32"/>
      <c r="C37" s="22" t="s">
        <v>16</v>
      </c>
      <c r="D37" s="22" t="s">
        <v>17</v>
      </c>
      <c r="E37" s="22" t="s">
        <v>18</v>
      </c>
      <c r="F37" s="22" t="s">
        <v>19</v>
      </c>
      <c r="G37" s="22" t="s">
        <v>20</v>
      </c>
      <c r="H37" s="22" t="s">
        <v>18</v>
      </c>
      <c r="I37" s="22" t="s">
        <v>19</v>
      </c>
      <c r="J37" s="32"/>
      <c r="K37" s="32"/>
      <c r="L37" s="32"/>
    </row>
    <row r="38" spans="2:12">
      <c r="B38" s="23" t="s">
        <v>1</v>
      </c>
      <c r="C38" s="24">
        <f>C16*'[1]VALOR CJ'!D5</f>
        <v>0</v>
      </c>
      <c r="D38" s="24">
        <f>D16*'[1]VALOR CJ'!D5</f>
        <v>10064.73</v>
      </c>
      <c r="E38" s="24">
        <f>E16*'[1]VALOR CJ'!D5</f>
        <v>0</v>
      </c>
      <c r="F38" s="24">
        <f>F16*'[1]VALOR CJ'!D5</f>
        <v>0</v>
      </c>
      <c r="G38" s="24">
        <f>G16*'[1]VALOR CJ'!D5</f>
        <v>0</v>
      </c>
      <c r="H38" s="24">
        <f>H16*'[1]VALOR CJ'!D5</f>
        <v>0</v>
      </c>
      <c r="I38" s="24">
        <f>I16*'[1]VALOR CJ'!D5</f>
        <v>0</v>
      </c>
      <c r="J38" s="24">
        <f>J16*'[1]VALOR CJ'!C5</f>
        <v>15484.2</v>
      </c>
      <c r="K38" s="24">
        <f>K16*'[1]VALOR CJ'!C5</f>
        <v>0</v>
      </c>
      <c r="L38" s="24">
        <f>C38+D38+E38+F38+G38+H38+I38+J38+K38</f>
        <v>25548.93</v>
      </c>
    </row>
    <row r="39" spans="2:12">
      <c r="B39" s="23" t="s">
        <v>2</v>
      </c>
      <c r="C39" s="24">
        <f>C17*'[1]VALOR CJ'!D6</f>
        <v>26747.010000000002</v>
      </c>
      <c r="D39" s="24">
        <f>D17*'[1]VALOR CJ'!D6</f>
        <v>62409.69</v>
      </c>
      <c r="E39" s="24">
        <f>E17*'[1]VALOR CJ'!D6</f>
        <v>26747.010000000002</v>
      </c>
      <c r="F39" s="24">
        <f>F17*'[1]VALOR CJ'!D6</f>
        <v>0</v>
      </c>
      <c r="G39" s="24">
        <f>G17*'[1]VALOR CJ'!D6</f>
        <v>0</v>
      </c>
      <c r="H39" s="24">
        <f>H17*'[1]VALOR CJ'!D6</f>
        <v>17831.34</v>
      </c>
      <c r="I39" s="24">
        <f>I17*'[1]VALOR CJ'!D6</f>
        <v>0</v>
      </c>
      <c r="J39" s="24">
        <f>J17*'[1]VALOR CJ'!C6</f>
        <v>41149.26</v>
      </c>
      <c r="K39" s="24">
        <f>K17*'[1]VALOR CJ'!C6</f>
        <v>0</v>
      </c>
      <c r="L39" s="24">
        <f>C39+D39+E39+F39+G39+H39+I39+J39+K39</f>
        <v>174884.31000000003</v>
      </c>
    </row>
    <row r="40" spans="2:12">
      <c r="B40" s="23" t="s">
        <v>3</v>
      </c>
      <c r="C40" s="24">
        <f>C18*'[1]VALOR CJ'!D7</f>
        <v>133327.6</v>
      </c>
      <c r="D40" s="24">
        <f>D18*'[1]VALOR CJ'!D7</f>
        <v>47056.800000000003</v>
      </c>
      <c r="E40" s="24">
        <f>E18*'[1]VALOR CJ'!D7</f>
        <v>15685.6</v>
      </c>
      <c r="F40" s="24">
        <f>F18*'[1]VALOR CJ'!D7</f>
        <v>0</v>
      </c>
      <c r="G40" s="24">
        <f>G18*'[1]VALOR CJ'!D7</f>
        <v>0</v>
      </c>
      <c r="H40" s="24">
        <f>H18*'[1]VALOR CJ'!D7</f>
        <v>15685.6</v>
      </c>
      <c r="I40" s="24">
        <f>I18*'[1]VALOR CJ'!D7</f>
        <v>0</v>
      </c>
      <c r="J40" s="24">
        <f>J18*'[1]VALOR CJ'!C7</f>
        <v>12065.85</v>
      </c>
      <c r="K40" s="24">
        <f>K18*'[1]VALOR CJ'!C7</f>
        <v>12065.85</v>
      </c>
      <c r="L40" s="24">
        <f>C40+D40+E40+F40+G40+H40+I40+J40+K40</f>
        <v>235887.30000000005</v>
      </c>
    </row>
    <row r="41" spans="2:12">
      <c r="B41" s="23" t="s">
        <v>37</v>
      </c>
      <c r="C41" s="24">
        <f>C19*'[1]VALOR CJ'!D8</f>
        <v>114305.94</v>
      </c>
      <c r="D41" s="24">
        <f>D19*'[1]VALOR CJ'!D8</f>
        <v>57152.97</v>
      </c>
      <c r="E41" s="24">
        <f>E19*'[1]VALOR CJ'!D8</f>
        <v>6350.33</v>
      </c>
      <c r="F41" s="24">
        <f>F19*'[1]VALOR CJ'!D8</f>
        <v>0</v>
      </c>
      <c r="G41" s="24">
        <f>G19*'[1]VALOR CJ'!D8</f>
        <v>0</v>
      </c>
      <c r="H41" s="24">
        <f>H19*'[1]VALOR CJ'!D8</f>
        <v>0</v>
      </c>
      <c r="I41" s="24">
        <f>I19*'[1]VALOR CJ'!D8</f>
        <v>0</v>
      </c>
      <c r="J41" s="24">
        <f>J19*'[1]VALOR CJ'!C8</f>
        <v>68388.179999999993</v>
      </c>
      <c r="K41" s="24">
        <f>K19*'[1]VALOR CJ'!C8</f>
        <v>0</v>
      </c>
      <c r="L41" s="24">
        <f>C41+D41+E41+F41+G41+H41+I41+J41+K41</f>
        <v>246197.41999999998</v>
      </c>
    </row>
    <row r="42" spans="2:12">
      <c r="B42" s="23" t="s">
        <v>38</v>
      </c>
      <c r="C42" s="25">
        <f t="shared" ref="C42:J42" si="4">SUM(C38:C41)</f>
        <v>274380.55000000005</v>
      </c>
      <c r="D42" s="25">
        <f t="shared" si="4"/>
        <v>176684.19</v>
      </c>
      <c r="E42" s="25">
        <f t="shared" si="4"/>
        <v>48782.94</v>
      </c>
      <c r="F42" s="25">
        <f t="shared" si="4"/>
        <v>0</v>
      </c>
      <c r="G42" s="25">
        <f t="shared" si="4"/>
        <v>0</v>
      </c>
      <c r="H42" s="25">
        <f t="shared" si="4"/>
        <v>33516.94</v>
      </c>
      <c r="I42" s="25">
        <f t="shared" si="4"/>
        <v>0</v>
      </c>
      <c r="J42" s="25">
        <f t="shared" si="4"/>
        <v>137087.49</v>
      </c>
      <c r="K42" s="25">
        <f>SUM(K38:K41)</f>
        <v>12065.85</v>
      </c>
      <c r="L42" s="25">
        <f>SUM(L38:L41)</f>
        <v>682517.96</v>
      </c>
    </row>
    <row r="43" spans="2:12">
      <c r="B43" s="27" t="s">
        <v>39</v>
      </c>
      <c r="C43" s="27"/>
      <c r="D43" s="27"/>
      <c r="E43" s="27"/>
      <c r="F43" s="27"/>
      <c r="G43" s="27"/>
      <c r="H43" s="27"/>
      <c r="I43" s="27"/>
      <c r="J43" s="27"/>
      <c r="K43" s="27"/>
      <c r="L43" s="25">
        <v>765944.88</v>
      </c>
    </row>
    <row r="44" spans="2:12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6"/>
    </row>
    <row r="45" spans="2:12">
      <c r="C45" s="2"/>
    </row>
  </sheetData>
  <mergeCells count="20"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  <mergeCell ref="B43:K43"/>
    <mergeCell ref="B44:K44"/>
    <mergeCell ref="B34:L34"/>
    <mergeCell ref="B35:B37"/>
    <mergeCell ref="C35:I35"/>
    <mergeCell ref="J35:J37"/>
    <mergeCell ref="K35:K37"/>
    <mergeCell ref="L35:L37"/>
    <mergeCell ref="C36:F36"/>
    <mergeCell ref="G36:I36"/>
  </mergeCells>
  <phoneticPr fontId="2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2024-02-06T16:31:07Z</dcterms:modified>
</cp:coreProperties>
</file>