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F4FA5AC2-0944-4434-8799-9C81289036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CJF'!$A$118:$F$153</definedName>
    <definedName name="_xlnm.Print_Area" localSheetId="1">'CJ''S'!$A$1:$F$200</definedName>
    <definedName name="_xlnm.Print_Area" localSheetId="0">'Lotação CJF'!$A$1:$I$388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2" i="1" l="1"/>
  <c r="D171" i="1"/>
  <c r="D313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316" i="1"/>
  <c r="D174" i="1"/>
  <c r="D168" i="1"/>
  <c r="D53" i="1"/>
  <c r="D355" i="1"/>
  <c r="F199" i="7" l="1"/>
  <c r="F196" i="7"/>
  <c r="F200" i="7" s="1"/>
  <c r="D354" i="1"/>
  <c r="D158" i="1"/>
  <c r="D291" i="1" l="1"/>
  <c r="D222" i="1"/>
  <c r="D288" i="1" l="1"/>
  <c r="D248" i="1"/>
  <c r="D247" i="1"/>
  <c r="D309" i="1"/>
  <c r="D278" i="1"/>
  <c r="D366" i="1"/>
  <c r="D18" i="1"/>
  <c r="I312" i="1" l="1"/>
  <c r="I315" i="1"/>
  <c r="I316" i="1"/>
  <c r="I313" i="1"/>
  <c r="I314" i="1"/>
  <c r="D287" i="1"/>
  <c r="D277" i="1" l="1"/>
  <c r="D338" i="1" l="1"/>
  <c r="F153" i="1" l="1"/>
  <c r="F189" i="1"/>
  <c r="F251" i="1"/>
  <c r="F300" i="1"/>
  <c r="F322" i="1"/>
  <c r="F347" i="1"/>
  <c r="F377" i="1"/>
  <c r="F24" i="1" l="1"/>
  <c r="D49" i="1" l="1"/>
  <c r="F114" i="1" l="1"/>
  <c r="D296" i="1" l="1"/>
  <c r="D109" i="1" l="1"/>
  <c r="F93" i="1" l="1"/>
  <c r="F60" i="1"/>
  <c r="D89" i="1" l="1"/>
  <c r="D274" i="1" l="1"/>
  <c r="I210" i="1" l="1"/>
  <c r="F212" i="1"/>
  <c r="F211" i="1"/>
  <c r="F210" i="1"/>
  <c r="F162" i="1"/>
  <c r="D353" i="1" l="1"/>
  <c r="D328" i="1" l="1"/>
  <c r="D106" i="1" l="1"/>
  <c r="D135" i="1" l="1"/>
  <c r="D128" i="1"/>
  <c r="F38" i="1" l="1"/>
  <c r="D31" i="1"/>
  <c r="D121" i="1" l="1"/>
  <c r="D367" i="1" l="1"/>
  <c r="D240" i="1" l="1"/>
  <c r="I211" i="1" l="1"/>
  <c r="I209" i="1"/>
  <c r="I208" i="1"/>
  <c r="I207" i="1"/>
  <c r="I206" i="1"/>
  <c r="I212" i="1" l="1"/>
  <c r="D331" i="1" l="1"/>
  <c r="D332" i="1"/>
  <c r="D339" i="1"/>
  <c r="D122" i="1" l="1"/>
  <c r="D105" i="1"/>
  <c r="D104" i="1"/>
  <c r="D100" i="1"/>
  <c r="D84" i="1"/>
  <c r="D282" i="1"/>
  <c r="D280" i="1"/>
  <c r="D275" i="1"/>
  <c r="D12" i="1"/>
  <c r="D343" i="1"/>
  <c r="D283" i="1"/>
  <c r="D239" i="1"/>
  <c r="D365" i="1"/>
  <c r="D372" i="1"/>
  <c r="D368" i="1"/>
  <c r="I103" i="1" l="1"/>
  <c r="I105" i="1"/>
  <c r="I102" i="1"/>
  <c r="F250" i="1"/>
  <c r="I68" i="1"/>
  <c r="F91" i="1"/>
  <c r="F92" i="1"/>
  <c r="I69" i="1"/>
  <c r="F112" i="1"/>
  <c r="F113" i="1"/>
  <c r="I221" i="1"/>
  <c r="I217" i="1"/>
  <c r="I220" i="1"/>
  <c r="I218" i="1"/>
  <c r="F249" i="1"/>
  <c r="I219" i="1"/>
  <c r="I216" i="1"/>
  <c r="I101" i="1"/>
  <c r="I72" i="1"/>
  <c r="I71" i="1"/>
  <c r="I70" i="1"/>
  <c r="I67" i="1"/>
  <c r="D46" i="1"/>
  <c r="I222" i="1" l="1"/>
  <c r="I73" i="1"/>
  <c r="D341" i="1"/>
  <c r="I336" i="1" s="1"/>
  <c r="I338" i="1" l="1"/>
  <c r="I339" i="1"/>
  <c r="I337" i="1"/>
  <c r="I335" i="1"/>
  <c r="F345" i="1"/>
  <c r="F346" i="1"/>
  <c r="I334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0" i="1" l="1"/>
  <c r="I161" i="1"/>
  <c r="I159" i="1"/>
  <c r="I156" i="1"/>
  <c r="I157" i="1"/>
  <c r="I158" i="1"/>
  <c r="I160" i="1"/>
  <c r="F161" i="1"/>
  <c r="I162" i="1" l="1"/>
  <c r="D292" i="1" l="1"/>
  <c r="D293" i="1"/>
  <c r="D294" i="1"/>
  <c r="D295" i="1"/>
  <c r="I270" i="1" l="1"/>
  <c r="F299" i="1"/>
  <c r="F298" i="1"/>
  <c r="I271" i="1"/>
  <c r="I272" i="1"/>
  <c r="I269" i="1"/>
  <c r="D33" i="1"/>
  <c r="D32" i="1"/>
  <c r="D197" i="1"/>
  <c r="I275" i="1" l="1"/>
  <c r="F36" i="1"/>
  <c r="F37" i="1"/>
  <c r="I32" i="1"/>
  <c r="I31" i="1"/>
  <c r="I34" i="1"/>
  <c r="I30" i="1"/>
  <c r="I33" i="1"/>
  <c r="I35" i="1"/>
  <c r="I36" i="1" l="1"/>
  <c r="D363" i="1" l="1"/>
  <c r="D371" i="1" l="1"/>
  <c r="I359" i="1" s="1"/>
  <c r="I363" i="1" l="1"/>
  <c r="I362" i="1"/>
  <c r="I358" i="1"/>
  <c r="I360" i="1"/>
  <c r="I361" i="1"/>
  <c r="F376" i="1"/>
  <c r="F375" i="1"/>
  <c r="F202" i="1"/>
  <c r="I364" i="1" l="1"/>
  <c r="D170" i="1"/>
  <c r="I311" i="1"/>
  <c r="I317" i="1" s="1"/>
  <c r="D198" i="1"/>
  <c r="D194" i="1"/>
  <c r="D181" i="1"/>
  <c r="D182" i="1"/>
  <c r="D129" i="1"/>
  <c r="D133" i="1"/>
  <c r="D147" i="1"/>
  <c r="D45" i="1"/>
  <c r="D50" i="1"/>
  <c r="I128" i="1" l="1"/>
  <c r="F188" i="1"/>
  <c r="F152" i="1"/>
  <c r="F151" i="1"/>
  <c r="I129" i="1"/>
  <c r="F59" i="1"/>
  <c r="I45" i="1"/>
  <c r="F58" i="1"/>
  <c r="I44" i="1"/>
  <c r="I173" i="1"/>
  <c r="I170" i="1"/>
  <c r="I126" i="1"/>
  <c r="I194" i="1"/>
  <c r="I127" i="1"/>
  <c r="I47" i="1"/>
  <c r="I104" i="1"/>
  <c r="I106" i="1"/>
  <c r="I174" i="1"/>
  <c r="I172" i="1"/>
  <c r="I195" i="1"/>
  <c r="I198" i="1"/>
  <c r="I197" i="1"/>
  <c r="I196" i="1"/>
  <c r="I130" i="1"/>
  <c r="F321" i="1"/>
  <c r="F187" i="1"/>
  <c r="F201" i="1"/>
  <c r="F200" i="1"/>
  <c r="I169" i="1"/>
  <c r="I171" i="1"/>
  <c r="I125" i="1"/>
  <c r="I193" i="1"/>
  <c r="I340" i="1"/>
  <c r="I43" i="1"/>
  <c r="I48" i="1"/>
  <c r="I46" i="1"/>
  <c r="F320" i="1"/>
  <c r="E387" i="1" l="1"/>
  <c r="E385" i="1"/>
  <c r="E383" i="1"/>
  <c r="E384" i="1"/>
  <c r="E386" i="1"/>
  <c r="E382" i="1"/>
  <c r="I199" i="1"/>
  <c r="I107" i="1"/>
  <c r="I131" i="1"/>
  <c r="I175" i="1"/>
  <c r="I49" i="1"/>
  <c r="E3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<sst xmlns="http://schemas.openxmlformats.org/spreadsheetml/2006/main" count="3941" uniqueCount="1130">
  <si>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</si>
  <si>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</si>
  <si>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</si>
  <si>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</si>
  <si>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</si>
  <si>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</si>
  <si>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</si>
  <si>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</si>
  <si>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</si>
  <si>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</si>
  <si>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</si>
  <si>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</si>
  <si>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</si>
  <si>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</si>
  <si>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</si>
  <si>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</si>
  <si>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</si>
  <si>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</si>
  <si>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</si>
  <si>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</si>
  <si>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</si>
  <si>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</si>
  <si>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</si>
  <si>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</si>
  <si>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</si>
  <si>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</si>
  <si>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</si>
  <si>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</si>
  <si>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</si>
  <si>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</si>
  <si>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</si>
  <si>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</si>
  <si>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</si>
  <si>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</si>
  <si>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</si>
  <si>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</si>
  <si>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</si>
  <si>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</si>
  <si>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</si>
  <si>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</si>
  <si>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</si>
  <si>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</si>
  <si>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</si>
  <si>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</si>
  <si>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</si>
  <si>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</si>
  <si>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</si>
  <si>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</si>
  <si>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</si>
  <si>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</si>
  <si>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</si>
  <si>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</si>
  <si>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</si>
  <si>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</si>
  <si>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</si>
  <si>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</si>
  <si>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</si>
  <si>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</si>
  <si>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</si>
  <si>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</si>
  <si>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</si>
  <si>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</si>
  <si>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</si>
  <si>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</si>
  <si>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</si>
  <si>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</si>
  <si>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</si>
  <si>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</si>
  <si>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</si>
  <si>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</si>
  <si>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</si>
  <si>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</si>
  <si>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</si>
  <si>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</si>
  <si>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</si>
  <si>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</si>
  <si>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</si>
  <si>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</si>
  <si>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</si>
  <si>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</si>
  <si>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</si>
  <si>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</si>
  <si>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</si>
  <si>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</si>
  <si>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</si>
  <si>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</si>
  <si>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</si>
  <si>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</si>
  <si>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</si>
  <si>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</si>
  <si>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</si>
  <si>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</si>
  <si>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</si>
  <si>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</si>
  <si>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</si>
  <si>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</si>
  <si>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</si>
  <si>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</si>
  <si>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</si>
  <si>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</si>
  <si>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</si>
  <si>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</si>
  <si>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</si>
  <si>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</si>
  <si>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</si>
  <si>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</si>
  <si>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</si>
  <si>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</si>
  <si>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</si>
  <si>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</si>
  <si>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</si>
  <si>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</si>
  <si>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</si>
  <si>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</si>
  <si>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</si>
  <si>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</si>
  <si>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</si>
  <si>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</si>
  <si>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</si>
  <si>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</si>
  <si>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</si>
  <si>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</si>
  <si>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</si>
  <si>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</si>
  <si>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</si>
  <si>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</si>
  <si>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</si>
  <si>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</si>
  <si>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</si>
  <si>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</si>
  <si>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</si>
  <si>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</si>
  <si>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</si>
  <si>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</si>
  <si>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</si>
  <si>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</si>
  <si>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</si>
  <si>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</si>
  <si>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</si>
  <si>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</si>
  <si>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</si>
  <si>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</si>
  <si>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</si>
  <si>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</si>
  <si>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</si>
  <si>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</si>
  <si>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</si>
  <si>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</si>
  <si>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</si>
  <si>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</si>
  <si>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</si>
  <si>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</si>
  <si>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</si>
  <si>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</si>
  <si>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</si>
  <si>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</si>
  <si>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</si>
  <si>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</si>
  <si>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</si>
  <si>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</si>
  <si>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</si>
  <si>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</si>
  <si>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</si>
  <si>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</si>
  <si>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</si>
  <si>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</si>
  <si>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</si>
  <si>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</si>
  <si>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</si>
  <si>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</si>
  <si>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</si>
  <si>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</si>
  <si>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</si>
  <si>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</si>
  <si>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</si>
  <si>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</si>
  <si>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</si>
  <si>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</si>
  <si>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</si>
  <si>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</si>
  <si>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</si>
  <si>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</si>
  <si>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</si>
  <si>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</si>
  <si>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</si>
  <si>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</si>
  <si>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</si>
  <si>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</si>
  <si>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</si>
  <si>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</si>
  <si>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</si>
  <si>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</si>
  <si>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</si>
  <si>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</si>
  <si>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</si>
  <si>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</si>
  <si>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</si>
  <si>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</si>
  <si>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</si>
  <si>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</si>
  <si>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</si>
  <si>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</si>
  <si>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</si>
  <si>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</si>
  <si>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</si>
  <si>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</si>
  <si>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</si>
  <si>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</si>
  <si>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</si>
  <si>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</si>
  <si>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</si>
  <si>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</si>
  <si>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</si>
  <si>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</si>
  <si>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</si>
  <si>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</si>
  <si>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</si>
  <si>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</si>
  <si>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</si>
  <si>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</si>
  <si>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</si>
  <si>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</si>
  <si>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</si>
  <si>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</si>
  <si>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</si>
  <si>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</si>
  <si>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</si>
  <si>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</si>
  <si>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</si>
  <si>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</si>
  <si>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</si>
  <si>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</si>
  <si>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</si>
  <si>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</si>
  <si>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</si>
  <si>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</si>
  <si>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</si>
  <si>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</si>
  <si>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</si>
  <si>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</si>
  <si>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</si>
  <si>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</si>
  <si>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</si>
  <si>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</si>
  <si>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</si>
  <si>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</si>
  <si>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</si>
  <si>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</si>
  <si>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</si>
  <si>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</si>
  <si>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</si>
  <si>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</si>
  <si>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</si>
  <si>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</si>
  <si>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</si>
  <si>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</si>
  <si>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</si>
  <si>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</si>
  <si>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</si>
  <si>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</si>
  <si>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</si>
  <si>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</si>
  <si>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</si>
  <si>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</si>
  <si>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</si>
  <si>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</si>
  <si>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</si>
  <si>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</si>
  <si>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</si>
  <si>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</si>
  <si>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</si>
  <si>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</si>
  <si>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</si>
  <si>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</si>
  <si>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</si>
  <si>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</si>
  <si>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</si>
  <si>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</si>
  <si>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</si>
  <si>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</si>
  <si>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</si>
  <si>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</si>
  <si>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</si>
  <si>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</si>
  <si>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</si>
  <si>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</si>
  <si>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</si>
  <si>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</si>
  <si>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</si>
  <si>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</si>
  <si>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</si>
  <si>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</si>
  <si>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</si>
  <si>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</si>
  <si>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</si>
  <si>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</si>
  <si>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</si>
  <si>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</si>
  <si>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</si>
  <si>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</si>
  <si>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</si>
  <si>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</si>
  <si>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</si>
  <si>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</si>
  <si>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</si>
  <si>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</si>
  <si>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</si>
  <si>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</si>
  <si>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</si>
  <si>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</si>
  <si>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</si>
  <si>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</si>
  <si>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</si>
  <si>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</si>
  <si>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</si>
  <si>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</si>
  <si>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</si>
  <si>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</si>
  <si>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</si>
  <si>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</si>
  <si>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</si>
  <si>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</si>
  <si>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</si>
  <si>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</si>
  <si>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</si>
  <si>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</si>
  <si>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</si>
  <si>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</si>
  <si>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</si>
  <si>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</si>
  <si>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</si>
  <si>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</si>
  <si>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</si>
  <si>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</si>
  <si>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</si>
  <si>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</si>
  <si>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</si>
  <si>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</si>
  <si>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</si>
  <si>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</si>
  <si>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</si>
  <si>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</si>
  <si>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</si>
  <si>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</si>
  <si>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</si>
  <si>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</si>
  <si>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</si>
  <si>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</si>
  <si>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</si>
  <si>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</si>
  <si>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</si>
  <si>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</si>
  <si>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</si>
  <si>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</si>
  <si>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</si>
  <si>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</si>
  <si>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</si>
  <si>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</si>
  <si>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</si>
  <si>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</si>
  <si>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</si>
  <si>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</si>
  <si>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</si>
  <si>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</si>
  <si>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</si>
  <si>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</si>
  <si>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</si>
  <si>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</si>
  <si>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</si>
  <si>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</si>
  <si>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</si>
  <si>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</si>
  <si>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</si>
  <si>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</si>
  <si>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</si>
  <si>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</si>
  <si>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</si>
  <si>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</si>
  <si>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</si>
  <si>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</si>
  <si>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</si>
  <si>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</si>
  <si>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</si>
  <si>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</si>
  <si>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</si>
  <si>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</si>
  <si>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</si>
  <si>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</si>
  <si>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</si>
  <si>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</si>
  <si>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</si>
  <si>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</si>
  <si>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</si>
  <si>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</si>
  <si>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</si>
  <si>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</si>
  <si>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</si>
  <si>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</si>
  <si>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</si>
  <si>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</si>
  <si>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</si>
  <si>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</si>
  <si>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</si>
  <si>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</si>
  <si>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</si>
  <si>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</si>
  <si>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</si>
  <si>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</si>
  <si>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</si>
  <si>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</si>
  <si>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</si>
  <si>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</si>
  <si>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</si>
  <si>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</si>
  <si>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</si>
  <si>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</si>
  <si>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</si>
  <si>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</si>
  <si>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</si>
  <si>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</si>
  <si>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</si>
  <si>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</si>
  <si>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</si>
  <si>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</si>
  <si>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</si>
  <si>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</si>
  <si>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</si>
  <si>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</si>
  <si>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</si>
  <si>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</si>
  <si>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</si>
  <si>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</si>
  <si>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</si>
  <si>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</si>
  <si>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</si>
  <si>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</si>
  <si>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</si>
  <si>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</si>
  <si>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</si>
  <si>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</si>
  <si>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</si>
  <si>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</si>
  <si>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</si>
  <si>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</si>
  <si>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</si>
  <si>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</si>
  <si>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</si>
  <si>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</si>
  <si>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</si>
  <si>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</si>
  <si>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</si>
  <si>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</si>
  <si>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</si>
  <si>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</si>
  <si>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</si>
  <si>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</si>
  <si>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</si>
  <si>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</si>
  <si>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</si>
  <si>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</si>
  <si>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</si>
  <si>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</si>
  <si>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</si>
  <si>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</si>
  <si>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</si>
  <si>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</si>
  <si>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</si>
  <si>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</si>
  <si>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</si>
  <si>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</si>
  <si>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</si>
  <si>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</si>
  <si>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</si>
  <si>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</si>
  <si>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</si>
  <si>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</si>
  <si>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</si>
  <si>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</si>
  <si>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</si>
  <si>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</si>
  <si>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</si>
  <si>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</si>
  <si>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</si>
  <si>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</si>
  <si>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</si>
  <si>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</si>
  <si>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</si>
  <si>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</si>
  <si>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</si>
  <si>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</si>
  <si>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</si>
  <si>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</si>
  <si>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</si>
  <si>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</si>
  <si>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</si>
  <si>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</si>
  <si>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</si>
  <si>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</si>
  <si>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</si>
  <si>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</si>
  <si>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</si>
  <si>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</si>
  <si>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</si>
  <si>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</si>
  <si>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</si>
  <si>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</si>
  <si>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</si>
  <si>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</si>
  <si>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</si>
  <si>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</si>
  <si>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</si>
  <si>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</si>
  <si>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</si>
  <si>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</si>
  <si>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</si>
  <si>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</si>
  <si>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</si>
  <si>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</si>
  <si>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</si>
  <si>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</si>
  <si>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</si>
  <si>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</si>
  <si>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</si>
  <si>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</si>
  <si>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</si>
  <si>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</si>
  <si>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</si>
  <si>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</si>
  <si>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</si>
  <si>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</si>
  <si>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</si>
  <si>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</si>
  <si>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</si>
  <si>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</si>
  <si>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</si>
  <si>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</si>
  <si>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</si>
  <si>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</si>
  <si>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</si>
  <si>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</si>
  <si>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</si>
  <si>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</si>
  <si>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</si>
  <si>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</si>
  <si>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</si>
  <si>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</si>
  <si>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</si>
  <si>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</si>
  <si>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</si>
  <si>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</si>
  <si>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</si>
  <si>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</si>
  <si>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</si>
  <si>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</si>
  <si>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</si>
  <si>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</si>
  <si>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</si>
  <si>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</si>
  <si>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</si>
  <si>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</si>
  <si>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</si>
  <si>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</si>
  <si>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</si>
  <si>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</si>
  <si>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</si>
  <si>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</si>
  <si>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</si>
  <si>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</si>
  <si>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</si>
  <si>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</si>
  <si>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</si>
  <si>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</si>
  <si>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</si>
  <si>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</si>
  <si>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</si>
  <si>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</si>
  <si>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</si>
  <si>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</si>
  <si>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</si>
  <si>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</si>
  <si>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</si>
  <si>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</si>
  <si>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</si>
  <si>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</si>
  <si>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</si>
  <si>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</si>
  <si>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</si>
  <si>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</si>
  <si>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</si>
  <si>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</si>
  <si>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</si>
  <si>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</si>
  <si>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</si>
  <si>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</si>
  <si>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</si>
  <si>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</si>
  <si>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</si>
  <si>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</si>
  <si>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</si>
  <si>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</si>
  <si>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</si>
  <si>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</si>
  <si>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</si>
  <si>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</si>
  <si>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</si>
  <si>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</si>
  <si>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</si>
  <si>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</si>
  <si>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</si>
  <si>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</si>
  <si>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</si>
  <si>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</si>
  <si>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</si>
  <si>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</si>
  <si>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</si>
  <si>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</si>
  <si>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</si>
  <si>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</si>
  <si>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</si>
  <si>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</si>
  <si>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</si>
  <si>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</si>
  <si>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</si>
  <si>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</si>
  <si>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</si>
  <si>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</si>
  <si>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</si>
  <si>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</si>
  <si>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</si>
  <si>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</si>
  <si>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</si>
  <si>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</si>
  <si>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</si>
  <si>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</si>
  <si>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</si>
  <si>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</si>
  <si>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</si>
  <si>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</si>
  <si>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</si>
  <si>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</si>
  <si>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</si>
  <si>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</si>
  <si>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</si>
  <si>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</si>
  <si>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</si>
  <si>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</si>
  <si>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</si>
  <si>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</si>
  <si>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</si>
  <si>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</si>
  <si>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</si>
  <si>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</si>
  <si>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</si>
  <si>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</si>
  <si>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</si>
  <si>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</si>
  <si>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</si>
  <si>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</si>
  <si>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</si>
  <si>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</si>
  <si>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</si>
  <si>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</si>
  <si>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</si>
  <si>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</si>
  <si>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</si>
  <si>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</si>
  <si>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</si>
  <si>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</si>
  <si>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</si>
  <si>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</si>
  <si>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</si>
  <si>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</si>
  <si>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</si>
  <si>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</si>
  <si>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</si>
  <si>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</si>
  <si>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</si>
  <si>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</si>
  <si>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</si>
  <si>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</si>
  <si>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</si>
  <si>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</si>
  <si>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</si>
  <si>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</si>
  <si>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</si>
  <si>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</si>
  <si>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</si>
  <si>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</si>
  <si>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</si>
  <si>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</si>
  <si>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</si>
  <si>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</si>
  <si>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</si>
  <si>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</si>
  <si>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</si>
  <si>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</si>
  <si>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</si>
  <si>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</si>
  <si>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</si>
  <si>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</si>
  <si>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</si>
  <si>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</si>
  <si>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</si>
  <si>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</si>
  <si>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</si>
  <si>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</si>
  <si>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</si>
  <si>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</si>
  <si>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</si>
  <si>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</si>
  <si>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</si>
  <si>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</si>
  <si>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</si>
  <si>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</si>
  <si>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</si>
  <si>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</si>
  <si>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</si>
  <si>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</si>
  <si>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</si>
  <si>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</si>
  <si>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</si>
  <si>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</si>
  <si>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</si>
  <si>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</si>
  <si>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</si>
  <si>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</si>
  <si>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</si>
  <si>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</si>
  <si>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</si>
  <si>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</si>
  <si>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</si>
  <si>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</si>
  <si>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</si>
  <si>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</si>
  <si>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</si>
  <si>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</si>
  <si>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</si>
  <si>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</si>
  <si>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</si>
  <si>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</si>
  <si>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</si>
  <si>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</si>
  <si>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</si>
  <si>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</si>
  <si>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</si>
  <si>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</si>
  <si>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</si>
  <si>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</si>
  <si>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</si>
  <si>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</si>
  <si>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</si>
  <si>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</si>
  <si>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</si>
  <si>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</si>
  <si>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</si>
  <si>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</si>
  <si>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</si>
  <si>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</si>
  <si>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</si>
  <si>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</si>
  <si>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</si>
  <si>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</si>
  <si>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</si>
  <si>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</si>
  <si>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</si>
  <si>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</si>
  <si>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</si>
  <si>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</si>
  <si>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</si>
  <si>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</si>
  <si>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</si>
  <si>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</si>
  <si>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</si>
  <si>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</si>
  <si>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</si>
  <si>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</si>
  <si>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</si>
  <si>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</si>
  <si>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</si>
  <si>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</si>
  <si>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</si>
  <si>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</si>
  <si>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</si>
  <si>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</si>
  <si>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</si>
  <si>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</si>
  <si>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</si>
  <si>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</si>
  <si>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</si>
  <si>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</si>
  <si>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</si>
  <si>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</si>
  <si>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</si>
  <si>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</si>
  <si>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</si>
  <si>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</si>
  <si>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</si>
  <si>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</si>
  <si>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</si>
  <si>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</si>
  <si>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</si>
  <si>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</si>
  <si>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</si>
  <si>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</si>
  <si>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</si>
  <si>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</si>
  <si>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</si>
  <si>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</si>
  <si>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</si>
  <si>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</si>
  <si>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</si>
  <si>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</si>
  <si>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</si>
  <si>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</si>
  <si>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</si>
  <si>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</si>
  <si>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</si>
  <si>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</si>
  <si>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</si>
  <si>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</si>
  <si>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</si>
  <si>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</si>
  <si>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</si>
  <si>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</si>
  <si>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</si>
  <si>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</si>
  <si>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</si>
  <si>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</si>
  <si>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</si>
  <si>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</si>
  <si>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</si>
  <si>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</si>
  <si>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</si>
  <si>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</si>
  <si>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</si>
  <si>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</si>
  <si>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</si>
  <si>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</si>
  <si>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</si>
  <si>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</si>
  <si>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</si>
  <si>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</si>
  <si>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</si>
  <si>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</si>
  <si>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</si>
  <si>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</si>
  <si>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</si>
  <si>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</si>
  <si>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</si>
  <si>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</si>
  <si>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</si>
  <si>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</si>
  <si>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</si>
  <si>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</si>
  <si>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</si>
  <si>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</si>
  <si>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</si>
  <si>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</si>
  <si>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</si>
  <si>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</si>
  <si>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</si>
  <si>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</si>
  <si>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</si>
  <si>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</si>
  <si>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</si>
  <si>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</si>
  <si>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</si>
  <si>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</si>
  <si>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</si>
  <si>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</si>
  <si>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</si>
  <si>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</si>
  <si>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</si>
  <si>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</si>
  <si>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</si>
  <si>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</si>
  <si>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</si>
  <si>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</si>
  <si>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</si>
  <si>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</si>
  <si>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</si>
  <si>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</si>
  <si>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</si>
  <si>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</si>
  <si>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</si>
  <si>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</si>
  <si>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</si>
  <si>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</si>
  <si>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</si>
  <si>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</si>
  <si>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</si>
  <si>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</si>
  <si>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</si>
  <si>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</si>
  <si>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</si>
  <si>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</si>
  <si>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</si>
  <si>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</si>
  <si>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</si>
  <si>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</si>
  <si>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</si>
  <si>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</si>
  <si>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</si>
  <si>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</si>
  <si>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</si>
  <si>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</si>
  <si>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</si>
  <si>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</si>
  <si>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</si>
  <si>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</si>
  <si>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</si>
  <si>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</si>
  <si>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</si>
  <si>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</si>
  <si>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</si>
  <si>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</si>
  <si>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</si>
  <si>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</si>
  <si>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</si>
  <si>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</si>
  <si>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</si>
  <si>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</si>
  <si>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</si>
  <si>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</si>
  <si>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</si>
  <si>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</si>
  <si>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</si>
  <si>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</si>
  <si>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</si>
  <si>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</si>
  <si>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</si>
  <si>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</si>
  <si>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</si>
  <si>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</si>
  <si>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</si>
  <si>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</si>
  <si>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</si>
  <si>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</si>
  <si>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</si>
  <si>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</si>
  <si>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</si>
  <si>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</si>
  <si>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</si>
  <si>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</si>
  <si>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</si>
  <si>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</si>
  <si>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</si>
  <si>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</si>
  <si>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</si>
  <si>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</si>
  <si>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</si>
  <si>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</si>
  <si>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</si>
  <si>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</si>
  <si>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</si>
  <si>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</si>
  <si>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</si>
  <si>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</si>
  <si>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</si>
  <si>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</si>
  <si>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</si>
  <si>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</si>
  <si>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</si>
  <si>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</si>
  <si>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</si>
  <si>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</si>
  <si>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</si>
  <si>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</si>
  <si>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</si>
  <si>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</si>
  <si>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</si>
  <si>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</si>
  <si>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</si>
  <si>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</si>
  <si>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</si>
  <si>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</si>
  <si>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</si>
  <si>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</si>
  <si>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</si>
  <si>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</si>
  <si>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</si>
  <si>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</si>
  <si>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</si>
  <si>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</si>
  <si>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</si>
  <si>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</si>
  <si>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</si>
  <si>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</si>
  <si>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</si>
  <si>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</si>
  <si>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</si>
  <si>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</si>
  <si>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</si>
  <si>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</si>
  <si>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</si>
  <si>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</si>
  <si>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</si>
  <si>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</si>
  <si>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</si>
  <si>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</si>
  <si>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</si>
  <si>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</si>
  <si>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</si>
  <si>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</si>
  <si>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</si>
  <si>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</si>
  <si>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</si>
  <si>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</si>
  <si>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</si>
  <si>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</si>
  <si>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</si>
  <si>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</si>
  <si>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</si>
  <si>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</si>
  <si>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</si>
  <si>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</si>
  <si>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</si>
  <si>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</si>
  <si>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</si>
  <si>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</si>
  <si>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</si>
  <si>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</si>
  <si>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</si>
  <si>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</si>
  <si>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</si>
  <si>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</si>
  <si>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</si>
  <si>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</si>
  <si>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</si>
  <si>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</si>
  <si>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</si>
  <si>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</si>
  <si>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</si>
  <si>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</si>
  <si>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</si>
  <si>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</si>
  <si>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</si>
  <si>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</si>
  <si>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</si>
  <si>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</si>
  <si>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</si>
  <si>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</si>
  <si>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</si>
  <si>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</si>
  <si>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</si>
  <si>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</si>
  <si>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</si>
  <si>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</si>
  <si>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</si>
  <si>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</si>
  <si>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</si>
  <si>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</si>
  <si>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</si>
  <si>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</si>
  <si>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</si>
  <si>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</si>
  <si>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</si>
  <si>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</si>
  <si>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</si>
  <si>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</si>
  <si>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</si>
  <si>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</si>
  <si>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</si>
  <si>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</si>
  <si>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</si>
  <si>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</si>
  <si>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</si>
  <si>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</si>
  <si>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</si>
  <si>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</si>
  <si>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</si>
  <si>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</si>
  <si>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</si>
  <si>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</si>
  <si>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</si>
  <si>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</si>
  <si>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</si>
  <si>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</si>
  <si>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>ASSESSOR "C"/ FC-6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</si>
  <si>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</si>
  <si>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</si>
  <si>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</si>
  <si>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</si>
  <si>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</si>
  <si>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</si>
  <si>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</si>
  <si>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</si>
  <si>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</si>
  <si>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</si>
  <si>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</si>
  <si>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</si>
  <si>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</si>
  <si>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</si>
  <si>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</si>
  <si>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</si>
  <si>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</si>
  <si>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</si>
  <si>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</si>
  <si>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</si>
  <si>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</si>
  <si>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</si>
  <si>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</si>
  <si>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</si>
  <si>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</si>
  <si>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</si>
  <si>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</si>
  <si>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</si>
  <si>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</si>
  <si>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</si>
  <si>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</si>
  <si>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</si>
  <si>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</si>
  <si>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</si>
  <si>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</si>
  <si>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</si>
  <si>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</si>
  <si>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</si>
  <si>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</si>
  <si>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</si>
  <si>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</si>
  <si>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</si>
  <si>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t>LARISSA CESÁRIO BRAGA DA SILVA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</si>
  <si>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</si>
  <si>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</si>
  <si>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</si>
  <si>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</si>
  <si>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</si>
  <si>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</si>
  <si>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</si>
  <si>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>Situação em 6/6/2022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</si>
</sst>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1"/>
  <sheetViews>
    <sheetView tabSelected="1" topLeftCell="A76" zoomScale="85" zoomScaleNormal="85" workbookViewId="0">
      <selection activeCell="C88" sqref="C88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2" customWidth="1"/>
    <col min="4" max="4" width="26.42578125" style="123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215" t="s">
        <v>792</v>
      </c>
      <c r="B1" s="215"/>
      <c r="C1" s="215"/>
      <c r="D1" s="215"/>
      <c r="E1" s="215"/>
      <c r="F1" s="215"/>
    </row>
    <row r="2" spans="1:9" ht="33" customHeight="1" x14ac:dyDescent="0.25">
      <c r="A2" s="216" t="s">
        <v>1108</v>
      </c>
      <c r="B2" s="216"/>
      <c r="C2" s="216"/>
      <c r="D2" s="216"/>
      <c r="E2" s="216"/>
      <c r="F2" s="216"/>
    </row>
    <row r="3" spans="1:9" ht="33" customHeight="1" x14ac:dyDescent="0.25">
      <c r="A3" s="217" t="s">
        <v>1129</v>
      </c>
      <c r="B3" s="217"/>
      <c r="C3" s="217"/>
      <c r="D3" s="217"/>
      <c r="E3" s="217"/>
      <c r="F3" s="217"/>
    </row>
    <row r="4" spans="1:9" ht="33" customHeight="1" thickBot="1" x14ac:dyDescent="0.3">
      <c r="A4" s="1"/>
    </row>
    <row r="5" spans="1:9" ht="33" customHeight="1" x14ac:dyDescent="0.25">
      <c r="A5" s="218" t="s">
        <v>0</v>
      </c>
      <c r="B5" s="219"/>
      <c r="C5" s="219"/>
      <c r="D5" s="219"/>
      <c r="E5" s="219"/>
      <c r="F5" s="220"/>
    </row>
    <row r="6" spans="1:9" ht="33" customHeight="1" x14ac:dyDescent="0.25">
      <c r="A6" s="33" t="s">
        <v>1</v>
      </c>
      <c r="B6" s="124" t="s">
        <v>2</v>
      </c>
      <c r="C6" s="125" t="s">
        <v>3</v>
      </c>
      <c r="D6" s="125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6"/>
      <c r="C7" s="127" t="s">
        <v>972</v>
      </c>
      <c r="D7" s="128"/>
      <c r="E7" s="6"/>
      <c r="F7" s="7"/>
    </row>
    <row r="8" spans="1:9" ht="33" customHeight="1" x14ac:dyDescent="0.25">
      <c r="A8" s="94" t="s">
        <v>1095</v>
      </c>
      <c r="B8" s="126"/>
      <c r="C8" s="129" t="s">
        <v>1075</v>
      </c>
      <c r="D8" s="128"/>
      <c r="E8" s="95" t="s">
        <v>988</v>
      </c>
      <c r="F8" s="7"/>
    </row>
    <row r="9" spans="1:9" ht="33" customHeight="1" x14ac:dyDescent="0.25">
      <c r="A9" s="184" t="s">
        <v>880</v>
      </c>
      <c r="B9" s="127">
        <v>1041</v>
      </c>
      <c r="C9" s="130" t="s">
        <v>1049</v>
      </c>
      <c r="D9" s="127" t="s">
        <v>789</v>
      </c>
      <c r="E9" s="112" t="s">
        <v>988</v>
      </c>
      <c r="F9" s="20" t="s">
        <v>1048</v>
      </c>
      <c r="H9" s="194" t="s">
        <v>791</v>
      </c>
      <c r="I9" s="195"/>
    </row>
    <row r="10" spans="1:9" ht="33" customHeight="1" x14ac:dyDescent="0.25">
      <c r="A10" s="186"/>
      <c r="B10" s="126">
        <v>76</v>
      </c>
      <c r="C10" s="131" t="s">
        <v>178</v>
      </c>
      <c r="D10" s="126" t="s">
        <v>9</v>
      </c>
      <c r="E10" s="112" t="s">
        <v>989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84" t="s">
        <v>799</v>
      </c>
      <c r="B11" s="132">
        <v>984</v>
      </c>
      <c r="C11" s="133" t="s">
        <v>933</v>
      </c>
      <c r="D11" s="126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85"/>
      <c r="B12" s="126">
        <v>80</v>
      </c>
      <c r="C12" s="131" t="s">
        <v>150</v>
      </c>
      <c r="D12" s="126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85"/>
      <c r="B13" s="126">
        <v>84</v>
      </c>
      <c r="C13" s="131" t="s">
        <v>296</v>
      </c>
      <c r="D13" s="126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85"/>
      <c r="B14" s="126">
        <v>86</v>
      </c>
      <c r="C14" s="131" t="s">
        <v>1035</v>
      </c>
      <c r="D14" s="126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85"/>
      <c r="B15" s="126">
        <v>90</v>
      </c>
      <c r="C15" s="131" t="s">
        <v>152</v>
      </c>
      <c r="D15" s="126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85"/>
      <c r="B16" s="132">
        <v>778</v>
      </c>
      <c r="C16" s="134" t="s">
        <v>154</v>
      </c>
      <c r="D16" s="132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85"/>
      <c r="B17" s="132">
        <v>781</v>
      </c>
      <c r="C17" s="131" t="s">
        <v>155</v>
      </c>
      <c r="D17" s="126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85"/>
      <c r="B18" s="126">
        <v>127</v>
      </c>
      <c r="C18" s="131" t="s">
        <v>153</v>
      </c>
      <c r="D18" s="126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85"/>
      <c r="B19" s="132">
        <v>976</v>
      </c>
      <c r="C19" s="131" t="s">
        <v>931</v>
      </c>
      <c r="D19" s="126" t="s">
        <v>9</v>
      </c>
      <c r="E19" s="57" t="s">
        <v>9</v>
      </c>
      <c r="F19" s="11" t="s">
        <v>5</v>
      </c>
    </row>
    <row r="20" spans="1:18" ht="33" customHeight="1" x14ac:dyDescent="0.25">
      <c r="A20" s="185"/>
      <c r="B20" s="132">
        <v>89</v>
      </c>
      <c r="C20" s="133" t="s">
        <v>307</v>
      </c>
      <c r="D20" s="126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86"/>
      <c r="B21" s="132">
        <v>1026</v>
      </c>
      <c r="C21" s="133" t="s">
        <v>1032</v>
      </c>
      <c r="D21" s="126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4"/>
      <c r="R21" s="84"/>
    </row>
    <row r="22" spans="1:18" s="25" customFormat="1" ht="30" customHeight="1" thickBot="1" x14ac:dyDescent="0.3">
      <c r="A22" s="188" t="s">
        <v>787</v>
      </c>
      <c r="B22" s="189"/>
      <c r="C22" s="189"/>
      <c r="D22" s="190"/>
      <c r="E22" s="158" t="s">
        <v>49</v>
      </c>
      <c r="F22" s="158">
        <f>COUNTIF(D7:D21,E22)</f>
        <v>0</v>
      </c>
    </row>
    <row r="23" spans="1:18" s="25" customFormat="1" ht="24.75" customHeight="1" thickBot="1" x14ac:dyDescent="0.3">
      <c r="A23" s="160"/>
      <c r="B23" s="161"/>
      <c r="C23" s="161"/>
      <c r="D23" s="162"/>
      <c r="E23" s="158" t="s">
        <v>9</v>
      </c>
      <c r="F23" s="158">
        <f>COUNTIF(D7:D21,E23)</f>
        <v>12</v>
      </c>
    </row>
    <row r="24" spans="1:18" ht="29.25" customHeight="1" thickBot="1" x14ac:dyDescent="0.3">
      <c r="A24" s="191" t="s">
        <v>1033</v>
      </c>
      <c r="B24" s="192"/>
      <c r="C24" s="192"/>
      <c r="D24" s="193"/>
      <c r="E24" s="158"/>
      <c r="F24" s="158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196" t="s">
        <v>981</v>
      </c>
      <c r="B26" s="197"/>
      <c r="C26" s="197"/>
      <c r="D26" s="197"/>
      <c r="E26" s="197"/>
      <c r="F26" s="198"/>
    </row>
    <row r="27" spans="1:18" ht="33" customHeight="1" x14ac:dyDescent="0.25">
      <c r="A27" s="33" t="s">
        <v>1</v>
      </c>
      <c r="B27" s="124" t="s">
        <v>2</v>
      </c>
      <c r="C27" s="125" t="s">
        <v>3</v>
      </c>
      <c r="D27" s="125" t="s">
        <v>239</v>
      </c>
      <c r="E27" s="35" t="s">
        <v>4</v>
      </c>
      <c r="F27" s="36" t="s">
        <v>780</v>
      </c>
    </row>
    <row r="28" spans="1:18" ht="33" customHeight="1" x14ac:dyDescent="0.25">
      <c r="A28" s="184" t="s">
        <v>814</v>
      </c>
      <c r="B28" s="127">
        <v>1056</v>
      </c>
      <c r="C28" s="135" t="s">
        <v>1068</v>
      </c>
      <c r="D28" s="126" t="s">
        <v>789</v>
      </c>
      <c r="E28" s="112" t="s">
        <v>1063</v>
      </c>
      <c r="F28" s="20" t="s">
        <v>1069</v>
      </c>
    </row>
    <row r="29" spans="1:18" ht="33" customHeight="1" x14ac:dyDescent="0.25">
      <c r="A29" s="185"/>
      <c r="B29" s="126">
        <v>872</v>
      </c>
      <c r="C29" s="131" t="s">
        <v>170</v>
      </c>
      <c r="D29" s="126" t="s">
        <v>9</v>
      </c>
      <c r="E29" s="57" t="s">
        <v>990</v>
      </c>
      <c r="F29" s="11" t="s">
        <v>5</v>
      </c>
      <c r="H29" s="194" t="s">
        <v>791</v>
      </c>
      <c r="I29" s="195"/>
    </row>
    <row r="30" spans="1:18" ht="33" customHeight="1" x14ac:dyDescent="0.25">
      <c r="A30" s="186"/>
      <c r="B30" s="126">
        <v>968</v>
      </c>
      <c r="C30" s="136" t="s">
        <v>919</v>
      </c>
      <c r="D30" s="126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8" t="s">
        <v>32</v>
      </c>
      <c r="B31" s="127">
        <v>281</v>
      </c>
      <c r="C31" s="135" t="s">
        <v>33</v>
      </c>
      <c r="D31" s="127" t="str">
        <f>VLOOKUP(B31,Planilha2!$A$2:$F$305,6,0)</f>
        <v>TÉCNICO JUDICIÁRIO</v>
      </c>
      <c r="E31" s="112" t="s">
        <v>991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8" t="s">
        <v>34</v>
      </c>
      <c r="B32" s="126">
        <v>780</v>
      </c>
      <c r="C32" s="131" t="s">
        <v>35</v>
      </c>
      <c r="D32" s="126" t="str">
        <f>VLOOKUP(B32,Planilha2!$A$2:$F$305,6,0)</f>
        <v>TÉCNICO JUDICIÁRIO</v>
      </c>
      <c r="E32" s="57" t="s">
        <v>992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8" t="s">
        <v>36</v>
      </c>
      <c r="B33" s="126">
        <v>277</v>
      </c>
      <c r="C33" s="131" t="s">
        <v>37</v>
      </c>
      <c r="D33" s="126" t="str">
        <f>VLOOKUP(B33,Planilha2!$A$2:$F$305,6,0)</f>
        <v>TÉCNICO JUDICIÁRIO</v>
      </c>
      <c r="E33" s="57" t="s">
        <v>992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8" t="s">
        <v>955</v>
      </c>
      <c r="B34" s="127">
        <v>1015</v>
      </c>
      <c r="C34" s="130" t="s">
        <v>973</v>
      </c>
      <c r="D34" s="127" t="s">
        <v>31</v>
      </c>
      <c r="E34" s="112" t="s">
        <v>993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8" t="s">
        <v>38</v>
      </c>
      <c r="B35" s="126">
        <v>1047</v>
      </c>
      <c r="C35" s="137" t="s">
        <v>1052</v>
      </c>
      <c r="D35" s="126" t="s">
        <v>789</v>
      </c>
      <c r="E35" s="57" t="s">
        <v>992</v>
      </c>
      <c r="F35" s="11" t="s">
        <v>1053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188" t="s">
        <v>787</v>
      </c>
      <c r="B36" s="189"/>
      <c r="C36" s="189"/>
      <c r="D36" s="190"/>
      <c r="E36" s="158" t="s">
        <v>49</v>
      </c>
      <c r="F36" s="158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60"/>
      <c r="B37" s="161"/>
      <c r="C37" s="161"/>
      <c r="D37" s="162"/>
      <c r="E37" s="158" t="s">
        <v>9</v>
      </c>
      <c r="F37" s="158">
        <f>COUNTIF(D28:D35,E37)</f>
        <v>5</v>
      </c>
    </row>
    <row r="38" spans="1:9" ht="30" customHeight="1" thickBot="1" x14ac:dyDescent="0.3">
      <c r="A38" s="191" t="s">
        <v>806</v>
      </c>
      <c r="B38" s="192"/>
      <c r="C38" s="192"/>
      <c r="D38" s="193"/>
      <c r="E38" s="158"/>
      <c r="F38" s="158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196" t="s">
        <v>781</v>
      </c>
      <c r="B40" s="197"/>
      <c r="C40" s="197"/>
      <c r="D40" s="197"/>
      <c r="E40" s="197"/>
      <c r="F40" s="198"/>
    </row>
    <row r="41" spans="1:9" ht="33" customHeight="1" x14ac:dyDescent="0.25">
      <c r="A41" s="33" t="s">
        <v>1</v>
      </c>
      <c r="B41" s="124" t="s">
        <v>2</v>
      </c>
      <c r="C41" s="125" t="s">
        <v>3</v>
      </c>
      <c r="D41" s="125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7">
        <v>1011</v>
      </c>
      <c r="C42" s="135" t="s">
        <v>100</v>
      </c>
      <c r="D42" s="127" t="s">
        <v>31</v>
      </c>
      <c r="E42" s="71" t="s">
        <v>994</v>
      </c>
      <c r="F42" s="20" t="s">
        <v>31</v>
      </c>
      <c r="H42" s="194" t="s">
        <v>791</v>
      </c>
      <c r="I42" s="195"/>
    </row>
    <row r="43" spans="1:9" ht="33" customHeight="1" x14ac:dyDescent="0.25">
      <c r="A43" s="184" t="s">
        <v>935</v>
      </c>
      <c r="B43" s="127">
        <v>136</v>
      </c>
      <c r="C43" s="135" t="s">
        <v>106</v>
      </c>
      <c r="D43" s="126" t="s">
        <v>9</v>
      </c>
      <c r="E43" s="126" t="s">
        <v>1117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86"/>
      <c r="B44" s="126">
        <v>521</v>
      </c>
      <c r="C44" s="131" t="s">
        <v>936</v>
      </c>
      <c r="D44" s="126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7">
        <v>629</v>
      </c>
      <c r="C45" s="135" t="s">
        <v>12</v>
      </c>
      <c r="D45" s="127" t="str">
        <f>VLOOKUP(B45,Planilha2!A49:F352,6,0)</f>
        <v>TÉCNICO JUDICIÁRIO</v>
      </c>
      <c r="E45" s="71" t="s">
        <v>995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6" t="s">
        <v>782</v>
      </c>
      <c r="B46" s="126">
        <v>224</v>
      </c>
      <c r="C46" s="131" t="s">
        <v>11</v>
      </c>
      <c r="D46" s="126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84" t="s">
        <v>854</v>
      </c>
      <c r="B47" s="126">
        <v>364</v>
      </c>
      <c r="C47" s="137" t="s">
        <v>28</v>
      </c>
      <c r="D47" s="126" t="s">
        <v>9</v>
      </c>
      <c r="E47" s="57" t="s">
        <v>997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86"/>
      <c r="B48" s="126">
        <v>550</v>
      </c>
      <c r="C48" s="131" t="s">
        <v>140</v>
      </c>
      <c r="D48" s="126" t="s">
        <v>9</v>
      </c>
      <c r="E48" s="57" t="s">
        <v>998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84" t="s">
        <v>856</v>
      </c>
      <c r="B49" s="126">
        <v>760</v>
      </c>
      <c r="C49" s="131" t="s">
        <v>702</v>
      </c>
      <c r="D49" s="126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86"/>
      <c r="B50" s="126">
        <v>757</v>
      </c>
      <c r="C50" s="131" t="s">
        <v>8</v>
      </c>
      <c r="D50" s="126" t="str">
        <f>VLOOKUP(B50,Planilha2!A44:F347,6,0)</f>
        <v>TÉCNICO JUDICIÁRIO</v>
      </c>
      <c r="E50" s="57" t="s">
        <v>998</v>
      </c>
      <c r="F50" s="11" t="s">
        <v>5</v>
      </c>
    </row>
    <row r="51" spans="1:9" ht="27" customHeight="1" x14ac:dyDescent="0.25">
      <c r="A51" s="74" t="s">
        <v>783</v>
      </c>
      <c r="B51" s="127">
        <v>163</v>
      </c>
      <c r="C51" s="135" t="s">
        <v>14</v>
      </c>
      <c r="D51" s="127" t="s">
        <v>9</v>
      </c>
      <c r="E51" s="71" t="s">
        <v>999</v>
      </c>
      <c r="F51" s="20" t="s">
        <v>5</v>
      </c>
    </row>
    <row r="52" spans="1:9" ht="27" customHeight="1" x14ac:dyDescent="0.25">
      <c r="A52" s="184" t="s">
        <v>784</v>
      </c>
      <c r="B52" s="126">
        <v>992</v>
      </c>
      <c r="C52" s="131" t="s">
        <v>948</v>
      </c>
      <c r="D52" s="126" t="s">
        <v>9</v>
      </c>
      <c r="E52" s="57" t="s">
        <v>809</v>
      </c>
      <c r="F52" s="11" t="s">
        <v>5</v>
      </c>
    </row>
    <row r="53" spans="1:9" ht="33" customHeight="1" x14ac:dyDescent="0.25">
      <c r="A53" s="185"/>
      <c r="B53" s="126">
        <v>352</v>
      </c>
      <c r="C53" s="131" t="s">
        <v>17</v>
      </c>
      <c r="D53" s="126" t="str">
        <f>VLOOKUP(B53,Planilha2!$A$2:$F$305,6,0)</f>
        <v>TÉCNICO JUDICIÁRIO</v>
      </c>
      <c r="E53" s="57" t="s">
        <v>998</v>
      </c>
      <c r="F53" s="11" t="s">
        <v>5</v>
      </c>
    </row>
    <row r="54" spans="1:9" ht="33" hidden="1" customHeight="1" x14ac:dyDescent="0.25">
      <c r="A54" s="186"/>
      <c r="B54" s="126"/>
      <c r="C54" s="131"/>
      <c r="D54" s="126"/>
      <c r="E54" s="57"/>
      <c r="F54" s="11"/>
    </row>
    <row r="55" spans="1:9" ht="33" customHeight="1" x14ac:dyDescent="0.25">
      <c r="A55" s="199" t="s">
        <v>785</v>
      </c>
      <c r="B55" s="126">
        <v>260</v>
      </c>
      <c r="C55" s="131" t="s">
        <v>15</v>
      </c>
      <c r="D55" s="126" t="s">
        <v>789</v>
      </c>
      <c r="E55" s="57" t="s">
        <v>809</v>
      </c>
      <c r="F55" s="20" t="s">
        <v>16</v>
      </c>
    </row>
    <row r="56" spans="1:9" ht="33" customHeight="1" x14ac:dyDescent="0.25">
      <c r="A56" s="199"/>
      <c r="B56" s="126"/>
      <c r="C56" s="129" t="s">
        <v>1075</v>
      </c>
      <c r="D56" s="126"/>
      <c r="E56" s="57" t="s">
        <v>998</v>
      </c>
      <c r="F56" s="11"/>
    </row>
    <row r="57" spans="1:9" ht="33" customHeight="1" thickBot="1" x14ac:dyDescent="0.3">
      <c r="A57" s="113" t="s">
        <v>786</v>
      </c>
      <c r="B57" s="126">
        <v>529</v>
      </c>
      <c r="C57" s="131" t="s">
        <v>21</v>
      </c>
      <c r="D57" s="126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188" t="s">
        <v>787</v>
      </c>
      <c r="B58" s="189"/>
      <c r="C58" s="189"/>
      <c r="D58" s="190"/>
      <c r="E58" s="158" t="s">
        <v>49</v>
      </c>
      <c r="F58" s="158">
        <f>COUNTIF(D42:D57,E58)</f>
        <v>2</v>
      </c>
    </row>
    <row r="59" spans="1:9" ht="27.75" customHeight="1" thickBot="1" x14ac:dyDescent="0.3">
      <c r="A59" s="160"/>
      <c r="B59" s="161"/>
      <c r="C59" s="161"/>
      <c r="D59" s="162"/>
      <c r="E59" s="158" t="s">
        <v>9</v>
      </c>
      <c r="F59" s="158">
        <f>COUNTIF(D42:D57,E59)</f>
        <v>10</v>
      </c>
    </row>
    <row r="60" spans="1:9" ht="27.75" customHeight="1" thickBot="1" x14ac:dyDescent="0.3">
      <c r="A60" s="191" t="s">
        <v>967</v>
      </c>
      <c r="B60" s="192"/>
      <c r="C60" s="192"/>
      <c r="D60" s="193"/>
      <c r="E60" s="158"/>
      <c r="F60" s="158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196" t="s">
        <v>22</v>
      </c>
      <c r="B62" s="197"/>
      <c r="C62" s="197"/>
      <c r="D62" s="197"/>
      <c r="E62" s="197"/>
      <c r="F62" s="198"/>
    </row>
    <row r="63" spans="1:9" ht="33" customHeight="1" x14ac:dyDescent="0.25">
      <c r="A63" s="33" t="s">
        <v>1</v>
      </c>
      <c r="B63" s="124" t="s">
        <v>2</v>
      </c>
      <c r="C63" s="125" t="s">
        <v>3</v>
      </c>
      <c r="D63" s="125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9">
        <v>1039</v>
      </c>
      <c r="C64" s="140" t="s">
        <v>1070</v>
      </c>
      <c r="D64" s="139" t="s">
        <v>778</v>
      </c>
      <c r="E64" s="38" t="s">
        <v>1071</v>
      </c>
      <c r="F64" s="89" t="s">
        <v>1072</v>
      </c>
    </row>
    <row r="65" spans="1:9" ht="33" customHeight="1" x14ac:dyDescent="0.25">
      <c r="A65" s="184" t="s">
        <v>1081</v>
      </c>
      <c r="B65" s="126">
        <v>987</v>
      </c>
      <c r="C65" s="130" t="s">
        <v>939</v>
      </c>
      <c r="D65" s="126" t="s">
        <v>49</v>
      </c>
      <c r="E65" s="112" t="s">
        <v>1000</v>
      </c>
      <c r="F65" s="11" t="s">
        <v>5</v>
      </c>
    </row>
    <row r="66" spans="1:9" ht="33" customHeight="1" x14ac:dyDescent="0.25">
      <c r="A66" s="185"/>
      <c r="B66" s="126"/>
      <c r="C66" s="129" t="s">
        <v>1075</v>
      </c>
      <c r="D66" s="126"/>
      <c r="E66" s="57" t="s">
        <v>1078</v>
      </c>
      <c r="F66" s="11" t="s">
        <v>5</v>
      </c>
      <c r="H66" s="194" t="s">
        <v>791</v>
      </c>
      <c r="I66" s="195"/>
    </row>
    <row r="67" spans="1:9" ht="33" customHeight="1" x14ac:dyDescent="0.25">
      <c r="A67" s="185"/>
      <c r="B67" s="126"/>
      <c r="C67" s="129" t="s">
        <v>1075</v>
      </c>
      <c r="D67" s="126"/>
      <c r="E67" s="57" t="s">
        <v>1007</v>
      </c>
      <c r="F67" s="11"/>
      <c r="H67" s="18" t="s">
        <v>778</v>
      </c>
      <c r="I67" s="19">
        <f>COUNTIF($D$64:$D$89,H67)</f>
        <v>1</v>
      </c>
    </row>
    <row r="68" spans="1:9" ht="33" customHeight="1" x14ac:dyDescent="0.25">
      <c r="A68" s="185"/>
      <c r="B68" s="132">
        <v>346</v>
      </c>
      <c r="C68" s="141" t="s">
        <v>119</v>
      </c>
      <c r="D68" s="132" t="s">
        <v>9</v>
      </c>
      <c r="E68" s="57" t="s">
        <v>1002</v>
      </c>
      <c r="F68" s="11" t="s">
        <v>5</v>
      </c>
      <c r="H68" s="17" t="s">
        <v>49</v>
      </c>
      <c r="I68" s="19">
        <f>COUNTIF($D$64:$D$90,H68)</f>
        <v>4</v>
      </c>
    </row>
    <row r="69" spans="1:9" ht="33" customHeight="1" x14ac:dyDescent="0.25">
      <c r="A69" s="186"/>
      <c r="B69" s="126">
        <v>985</v>
      </c>
      <c r="C69" s="131" t="s">
        <v>934</v>
      </c>
      <c r="D69" s="126" t="s">
        <v>49</v>
      </c>
      <c r="E69" s="57" t="s">
        <v>1004</v>
      </c>
      <c r="F69" s="11" t="s">
        <v>5</v>
      </c>
      <c r="H69" s="17" t="s">
        <v>9</v>
      </c>
      <c r="I69" s="19">
        <f>COUNTIF($D$64:$D$90,H69)</f>
        <v>11</v>
      </c>
    </row>
    <row r="70" spans="1:9" ht="33" customHeight="1" x14ac:dyDescent="0.25">
      <c r="A70" s="118" t="s">
        <v>1086</v>
      </c>
      <c r="B70" s="126">
        <v>952</v>
      </c>
      <c r="C70" s="131" t="s">
        <v>825</v>
      </c>
      <c r="D70" s="126" t="s">
        <v>49</v>
      </c>
      <c r="E70" s="112" t="s">
        <v>1087</v>
      </c>
      <c r="F70" s="11" t="s">
        <v>19</v>
      </c>
      <c r="H70" s="18" t="s">
        <v>789</v>
      </c>
      <c r="I70" s="19">
        <f>COUNTIF($D$64:$D$90,H70)</f>
        <v>6</v>
      </c>
    </row>
    <row r="71" spans="1:9" ht="30" customHeight="1" x14ac:dyDescent="0.25">
      <c r="A71" s="117" t="s">
        <v>1088</v>
      </c>
      <c r="B71" s="132">
        <v>953</v>
      </c>
      <c r="C71" s="141" t="s">
        <v>833</v>
      </c>
      <c r="D71" s="126" t="s">
        <v>9</v>
      </c>
      <c r="E71" s="57" t="s">
        <v>992</v>
      </c>
      <c r="F71" s="11" t="s">
        <v>19</v>
      </c>
      <c r="H71" s="18" t="s">
        <v>788</v>
      </c>
      <c r="I71" s="19">
        <f>COUNTIF($D$64:$D$90,H71)</f>
        <v>1</v>
      </c>
    </row>
    <row r="72" spans="1:9" ht="33" customHeight="1" x14ac:dyDescent="0.25">
      <c r="A72" s="184" t="s">
        <v>891</v>
      </c>
      <c r="B72" s="127">
        <v>1017</v>
      </c>
      <c r="C72" s="135" t="s">
        <v>974</v>
      </c>
      <c r="D72" s="127" t="s">
        <v>789</v>
      </c>
      <c r="E72" s="112" t="s">
        <v>1003</v>
      </c>
      <c r="F72" s="20" t="s">
        <v>19</v>
      </c>
      <c r="H72" s="18" t="s">
        <v>31</v>
      </c>
      <c r="I72" s="19">
        <f>COUNTIF($D$64:$D$90,H72)</f>
        <v>0</v>
      </c>
    </row>
    <row r="73" spans="1:9" ht="27" customHeight="1" x14ac:dyDescent="0.25">
      <c r="A73" s="185"/>
      <c r="B73" s="126">
        <v>1008</v>
      </c>
      <c r="C73" s="137" t="s">
        <v>975</v>
      </c>
      <c r="D73" s="126" t="s">
        <v>789</v>
      </c>
      <c r="E73" s="57" t="s">
        <v>996</v>
      </c>
      <c r="F73" s="11" t="s">
        <v>19</v>
      </c>
      <c r="H73" s="18" t="s">
        <v>790</v>
      </c>
      <c r="I73" s="19">
        <f>SUM(I67:I72)</f>
        <v>23</v>
      </c>
    </row>
    <row r="74" spans="1:9" ht="27" customHeight="1" x14ac:dyDescent="0.25">
      <c r="A74" s="185"/>
      <c r="B74" s="126">
        <v>1004</v>
      </c>
      <c r="C74" s="131" t="s">
        <v>958</v>
      </c>
      <c r="D74" s="126" t="s">
        <v>9</v>
      </c>
      <c r="E74" s="57" t="s">
        <v>9</v>
      </c>
      <c r="F74" s="11" t="s">
        <v>5</v>
      </c>
    </row>
    <row r="75" spans="1:9" ht="27" customHeight="1" x14ac:dyDescent="0.25">
      <c r="A75" s="186"/>
      <c r="B75" s="126">
        <v>977</v>
      </c>
      <c r="C75" s="131" t="s">
        <v>1029</v>
      </c>
      <c r="D75" s="126" t="s">
        <v>9</v>
      </c>
      <c r="E75" s="57" t="s">
        <v>9</v>
      </c>
      <c r="F75" s="11" t="s">
        <v>5</v>
      </c>
    </row>
    <row r="76" spans="1:9" ht="33" customHeight="1" x14ac:dyDescent="0.25">
      <c r="A76" s="184" t="s">
        <v>881</v>
      </c>
      <c r="B76" s="127">
        <v>833</v>
      </c>
      <c r="C76" s="135" t="s">
        <v>26</v>
      </c>
      <c r="D76" s="127" t="s">
        <v>789</v>
      </c>
      <c r="E76" s="112" t="s">
        <v>988</v>
      </c>
      <c r="F76" s="11" t="s">
        <v>27</v>
      </c>
    </row>
    <row r="77" spans="1:9" ht="33" customHeight="1" x14ac:dyDescent="0.25">
      <c r="A77" s="186"/>
      <c r="B77" s="126">
        <v>506</v>
      </c>
      <c r="C77" s="137" t="s">
        <v>105</v>
      </c>
      <c r="D77" s="132" t="s">
        <v>9</v>
      </c>
      <c r="E77" s="57" t="s">
        <v>1001</v>
      </c>
      <c r="F77" s="11" t="s">
        <v>5</v>
      </c>
    </row>
    <row r="78" spans="1:9" ht="33" customHeight="1" x14ac:dyDescent="0.25">
      <c r="A78" s="184" t="s">
        <v>920</v>
      </c>
      <c r="B78" s="126">
        <v>519</v>
      </c>
      <c r="C78" s="135" t="s">
        <v>141</v>
      </c>
      <c r="D78" s="127" t="s">
        <v>9</v>
      </c>
      <c r="E78" s="112" t="s">
        <v>1006</v>
      </c>
      <c r="F78" s="20" t="s">
        <v>5</v>
      </c>
    </row>
    <row r="79" spans="1:9" ht="33" customHeight="1" x14ac:dyDescent="0.25">
      <c r="A79" s="185"/>
      <c r="B79" s="126">
        <v>844</v>
      </c>
      <c r="C79" s="131" t="s">
        <v>104</v>
      </c>
      <c r="D79" s="126" t="s">
        <v>9</v>
      </c>
      <c r="E79" s="57" t="s">
        <v>1005</v>
      </c>
      <c r="F79" s="11" t="s">
        <v>5</v>
      </c>
    </row>
    <row r="80" spans="1:9" ht="33" customHeight="1" x14ac:dyDescent="0.25">
      <c r="A80" s="184" t="s">
        <v>1031</v>
      </c>
      <c r="B80" s="126">
        <v>1014</v>
      </c>
      <c r="C80" s="135" t="s">
        <v>976</v>
      </c>
      <c r="D80" s="127" t="s">
        <v>789</v>
      </c>
      <c r="E80" s="112" t="s">
        <v>1006</v>
      </c>
      <c r="F80" s="20" t="s">
        <v>818</v>
      </c>
    </row>
    <row r="81" spans="1:6" ht="33" customHeight="1" x14ac:dyDescent="0.25">
      <c r="A81" s="185"/>
      <c r="B81" s="126">
        <v>1030</v>
      </c>
      <c r="C81" s="131" t="s">
        <v>1037</v>
      </c>
      <c r="D81" s="126" t="s">
        <v>9</v>
      </c>
      <c r="E81" s="57" t="s">
        <v>1007</v>
      </c>
      <c r="F81" s="11" t="s">
        <v>5</v>
      </c>
    </row>
    <row r="82" spans="1:6" ht="33" customHeight="1" x14ac:dyDescent="0.25">
      <c r="A82" s="186"/>
      <c r="B82" s="126">
        <v>848</v>
      </c>
      <c r="C82" s="131" t="s">
        <v>30</v>
      </c>
      <c r="D82" s="126" t="s">
        <v>49</v>
      </c>
      <c r="E82" s="57" t="s">
        <v>1008</v>
      </c>
      <c r="F82" s="11" t="s">
        <v>5</v>
      </c>
    </row>
    <row r="83" spans="1:6" ht="33" customHeight="1" x14ac:dyDescent="0.25">
      <c r="A83" s="80" t="s">
        <v>858</v>
      </c>
      <c r="B83" s="127">
        <v>972</v>
      </c>
      <c r="C83" s="135" t="s">
        <v>927</v>
      </c>
      <c r="D83" s="127" t="s">
        <v>789</v>
      </c>
      <c r="E83" s="112" t="s">
        <v>1009</v>
      </c>
      <c r="F83" s="20" t="s">
        <v>928</v>
      </c>
    </row>
    <row r="84" spans="1:6" ht="33" customHeight="1" x14ac:dyDescent="0.25">
      <c r="A84" s="200" t="s">
        <v>859</v>
      </c>
      <c r="B84" s="126">
        <v>177</v>
      </c>
      <c r="C84" s="131" t="s">
        <v>161</v>
      </c>
      <c r="D84" s="126" t="str">
        <f>VLOOKUP(B84,Planilha2!$A$2:$F$305,6,0)</f>
        <v>TÉCNICO JUDICIÁRIO</v>
      </c>
      <c r="E84" s="57" t="s">
        <v>992</v>
      </c>
      <c r="F84" s="11" t="s">
        <v>5</v>
      </c>
    </row>
    <row r="85" spans="1:6" ht="33" customHeight="1" x14ac:dyDescent="0.25">
      <c r="A85" s="201"/>
      <c r="B85" s="126">
        <v>185</v>
      </c>
      <c r="C85" s="131" t="s">
        <v>137</v>
      </c>
      <c r="D85" s="126" t="s">
        <v>9</v>
      </c>
      <c r="E85" s="57" t="s">
        <v>9</v>
      </c>
      <c r="F85" s="11" t="s">
        <v>5</v>
      </c>
    </row>
    <row r="86" spans="1:6" ht="33" customHeight="1" x14ac:dyDescent="0.25">
      <c r="A86" s="210"/>
      <c r="B86" s="126">
        <v>109</v>
      </c>
      <c r="C86" s="131" t="s">
        <v>164</v>
      </c>
      <c r="D86" s="126" t="s">
        <v>788</v>
      </c>
      <c r="E86" s="57" t="s">
        <v>998</v>
      </c>
      <c r="F86" s="11" t="s">
        <v>795</v>
      </c>
    </row>
    <row r="87" spans="1:6" ht="33" customHeight="1" x14ac:dyDescent="0.25">
      <c r="A87" s="110" t="s">
        <v>860</v>
      </c>
      <c r="B87" s="126"/>
      <c r="C87" s="129" t="s">
        <v>1075</v>
      </c>
      <c r="D87" s="126"/>
      <c r="E87" s="57" t="s">
        <v>992</v>
      </c>
      <c r="F87" s="11"/>
    </row>
    <row r="88" spans="1:6" ht="33" customHeight="1" x14ac:dyDescent="0.25">
      <c r="A88" s="110" t="s">
        <v>861</v>
      </c>
      <c r="B88" s="126"/>
      <c r="C88" s="129" t="s">
        <v>1075</v>
      </c>
      <c r="D88" s="126"/>
      <c r="E88" s="57" t="s">
        <v>992</v>
      </c>
      <c r="F88" s="11"/>
    </row>
    <row r="89" spans="1:6" ht="33" customHeight="1" x14ac:dyDescent="0.25">
      <c r="A89" s="184" t="s">
        <v>862</v>
      </c>
      <c r="B89" s="127">
        <v>300</v>
      </c>
      <c r="C89" s="135" t="s">
        <v>101</v>
      </c>
      <c r="D89" s="127" t="str">
        <f>VLOOKUP(B89,Planilha2!$A$2:$F$305,6,0)</f>
        <v>TÉCNICO JUDICIÁRIO</v>
      </c>
      <c r="E89" s="112" t="s">
        <v>1010</v>
      </c>
      <c r="F89" s="20" t="s">
        <v>5</v>
      </c>
    </row>
    <row r="90" spans="1:6" ht="33" customHeight="1" thickBot="1" x14ac:dyDescent="0.3">
      <c r="A90" s="186"/>
      <c r="B90" s="127">
        <v>1006</v>
      </c>
      <c r="C90" s="131" t="s">
        <v>962</v>
      </c>
      <c r="D90" s="126" t="s">
        <v>789</v>
      </c>
      <c r="E90" s="57" t="s">
        <v>1008</v>
      </c>
      <c r="F90" s="20" t="s">
        <v>19</v>
      </c>
    </row>
    <row r="91" spans="1:6" ht="33" customHeight="1" thickBot="1" x14ac:dyDescent="0.3">
      <c r="A91" s="188" t="s">
        <v>787</v>
      </c>
      <c r="B91" s="189"/>
      <c r="C91" s="189"/>
      <c r="D91" s="190"/>
      <c r="E91" s="158" t="s">
        <v>49</v>
      </c>
      <c r="F91" s="158">
        <f>COUNTIF(D64:D90,E91)</f>
        <v>4</v>
      </c>
    </row>
    <row r="92" spans="1:6" ht="33" customHeight="1" thickBot="1" x14ac:dyDescent="0.3">
      <c r="A92" s="160"/>
      <c r="B92" s="161"/>
      <c r="C92" s="161"/>
      <c r="D92" s="162"/>
      <c r="E92" s="158" t="s">
        <v>9</v>
      </c>
      <c r="F92" s="158">
        <f>COUNTIF(D64:D90,E92)</f>
        <v>11</v>
      </c>
    </row>
    <row r="93" spans="1:6" ht="33" customHeight="1" thickBot="1" x14ac:dyDescent="0.3">
      <c r="A93" s="191" t="s">
        <v>968</v>
      </c>
      <c r="B93" s="192"/>
      <c r="C93" s="192"/>
      <c r="D93" s="193"/>
      <c r="E93" s="158"/>
      <c r="F93" s="158">
        <f>COUNTA(F64:F90)</f>
        <v>24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196" t="s">
        <v>41</v>
      </c>
      <c r="B96" s="197"/>
      <c r="C96" s="197"/>
      <c r="D96" s="197"/>
      <c r="E96" s="197"/>
      <c r="F96" s="198"/>
    </row>
    <row r="97" spans="1:14" ht="25.5" customHeight="1" x14ac:dyDescent="0.25">
      <c r="A97" s="33" t="s">
        <v>1</v>
      </c>
      <c r="B97" s="124" t="s">
        <v>2</v>
      </c>
      <c r="C97" s="125" t="s">
        <v>3</v>
      </c>
      <c r="D97" s="125" t="s">
        <v>239</v>
      </c>
      <c r="E97" s="35" t="s">
        <v>4</v>
      </c>
      <c r="F97" s="36" t="s">
        <v>780</v>
      </c>
    </row>
    <row r="98" spans="1:14" ht="36" customHeight="1" x14ac:dyDescent="0.25">
      <c r="A98" s="113" t="s">
        <v>42</v>
      </c>
      <c r="B98" s="127">
        <v>1010</v>
      </c>
      <c r="C98" s="135" t="s">
        <v>980</v>
      </c>
      <c r="D98" s="127" t="s">
        <v>789</v>
      </c>
      <c r="E98" s="112" t="s">
        <v>994</v>
      </c>
      <c r="F98" s="20" t="s">
        <v>19</v>
      </c>
    </row>
    <row r="99" spans="1:14" ht="36" customHeight="1" x14ac:dyDescent="0.25">
      <c r="A99" s="118" t="s">
        <v>1096</v>
      </c>
      <c r="B99" s="126">
        <v>683</v>
      </c>
      <c r="C99" s="131" t="s">
        <v>47</v>
      </c>
      <c r="D99" s="126" t="s">
        <v>789</v>
      </c>
      <c r="E99" s="112" t="s">
        <v>1021</v>
      </c>
      <c r="F99" s="20" t="s">
        <v>19</v>
      </c>
    </row>
    <row r="100" spans="1:14" ht="36" customHeight="1" x14ac:dyDescent="0.25">
      <c r="A100" s="184" t="s">
        <v>897</v>
      </c>
      <c r="B100" s="127">
        <v>347</v>
      </c>
      <c r="C100" s="135" t="s">
        <v>45</v>
      </c>
      <c r="D100" s="127" t="str">
        <f>VLOOKUP(B100,Planilha2!$A$2:$F$305,6,0)</f>
        <v>TÉCNICO JUDICIÁRIO</v>
      </c>
      <c r="E100" s="112" t="s">
        <v>995</v>
      </c>
      <c r="F100" s="11" t="s">
        <v>5</v>
      </c>
      <c r="H100" s="194" t="s">
        <v>791</v>
      </c>
      <c r="I100" s="195"/>
    </row>
    <row r="101" spans="1:14" ht="36" customHeight="1" x14ac:dyDescent="0.25">
      <c r="A101" s="186"/>
      <c r="B101" s="126">
        <v>825</v>
      </c>
      <c r="C101" s="131" t="s">
        <v>10</v>
      </c>
      <c r="D101" s="126" t="s">
        <v>9</v>
      </c>
      <c r="E101" s="57" t="s">
        <v>9</v>
      </c>
      <c r="F101" s="11" t="s">
        <v>5</v>
      </c>
      <c r="H101" s="18" t="s">
        <v>778</v>
      </c>
      <c r="I101" s="19">
        <f t="shared" ref="I101:I106" si="2">COUNTIF($D$98:$D$111,H101)</f>
        <v>0</v>
      </c>
    </row>
    <row r="102" spans="1:14" ht="36" customHeight="1" x14ac:dyDescent="0.25">
      <c r="A102" s="182" t="s">
        <v>892</v>
      </c>
      <c r="B102" s="126">
        <v>901</v>
      </c>
      <c r="C102" s="131" t="s">
        <v>817</v>
      </c>
      <c r="D102" s="126" t="s">
        <v>789</v>
      </c>
      <c r="E102" s="57" t="s">
        <v>809</v>
      </c>
      <c r="F102" s="11" t="s">
        <v>19</v>
      </c>
      <c r="H102" s="17" t="s">
        <v>49</v>
      </c>
      <c r="I102" s="19">
        <f t="shared" si="2"/>
        <v>3</v>
      </c>
    </row>
    <row r="103" spans="1:14" ht="36" customHeight="1" x14ac:dyDescent="0.25">
      <c r="A103" s="182" t="s">
        <v>893</v>
      </c>
      <c r="B103" s="78">
        <v>935</v>
      </c>
      <c r="C103" s="142" t="s">
        <v>830</v>
      </c>
      <c r="D103" s="126" t="s">
        <v>789</v>
      </c>
      <c r="E103" s="57" t="s">
        <v>809</v>
      </c>
      <c r="F103" s="11" t="s">
        <v>5</v>
      </c>
      <c r="H103" s="17" t="s">
        <v>9</v>
      </c>
      <c r="I103" s="19">
        <f t="shared" si="2"/>
        <v>6</v>
      </c>
    </row>
    <row r="104" spans="1:14" ht="33" customHeight="1" x14ac:dyDescent="0.25">
      <c r="A104" s="111" t="s">
        <v>863</v>
      </c>
      <c r="B104" s="126">
        <v>64</v>
      </c>
      <c r="C104" s="131" t="s">
        <v>44</v>
      </c>
      <c r="D104" s="126" t="str">
        <f>VLOOKUP(B104,Planilha2!$A$2:$F$305,6,0)</f>
        <v>TÉCNICO JUDICIÁRIO</v>
      </c>
      <c r="E104" s="57" t="s">
        <v>992</v>
      </c>
      <c r="F104" s="40" t="s">
        <v>19</v>
      </c>
      <c r="H104" s="18" t="s">
        <v>31</v>
      </c>
      <c r="I104" s="19">
        <f t="shared" si="2"/>
        <v>0</v>
      </c>
    </row>
    <row r="105" spans="1:14" ht="33" customHeight="1" x14ac:dyDescent="0.25">
      <c r="A105" s="171" t="s">
        <v>894</v>
      </c>
      <c r="B105" s="127">
        <v>68</v>
      </c>
      <c r="C105" s="135" t="s">
        <v>50</v>
      </c>
      <c r="D105" s="127" t="str">
        <f>VLOOKUP(B105,Planilha2!$A$2:$F$305,6,0)</f>
        <v>TÉCNICO JUDICIÁRIO</v>
      </c>
      <c r="E105" s="112" t="s">
        <v>995</v>
      </c>
      <c r="F105" s="20" t="s">
        <v>5</v>
      </c>
      <c r="H105" s="18" t="s">
        <v>789</v>
      </c>
      <c r="I105" s="19">
        <f t="shared" si="2"/>
        <v>5</v>
      </c>
    </row>
    <row r="106" spans="1:14" ht="33" customHeight="1" x14ac:dyDescent="0.25">
      <c r="A106" s="182" t="s">
        <v>895</v>
      </c>
      <c r="B106" s="126">
        <v>243</v>
      </c>
      <c r="C106" s="131" t="s">
        <v>48</v>
      </c>
      <c r="D106" s="126" t="str">
        <f>VLOOKUP(B106,Planilha2!A47:F350,6,0)</f>
        <v>ANALISTA JUDICIÁRIO</v>
      </c>
      <c r="E106" s="57" t="s">
        <v>809</v>
      </c>
      <c r="F106" s="11" t="s">
        <v>5</v>
      </c>
      <c r="H106" s="18" t="s">
        <v>788</v>
      </c>
      <c r="I106" s="19">
        <f t="shared" si="2"/>
        <v>0</v>
      </c>
    </row>
    <row r="107" spans="1:14" ht="33" customHeight="1" x14ac:dyDescent="0.25">
      <c r="A107" s="182" t="s">
        <v>896</v>
      </c>
      <c r="B107" s="126">
        <v>994</v>
      </c>
      <c r="C107" s="131" t="s">
        <v>944</v>
      </c>
      <c r="D107" s="126" t="s">
        <v>9</v>
      </c>
      <c r="E107" s="57" t="s">
        <v>809</v>
      </c>
      <c r="F107" s="11" t="s">
        <v>5</v>
      </c>
      <c r="H107" s="18" t="s">
        <v>790</v>
      </c>
      <c r="I107" s="19">
        <f>SUM(I102:I106)</f>
        <v>14</v>
      </c>
    </row>
    <row r="108" spans="1:14" ht="33" customHeight="1" x14ac:dyDescent="0.25">
      <c r="A108" s="184" t="s">
        <v>864</v>
      </c>
      <c r="B108" s="127">
        <v>881</v>
      </c>
      <c r="C108" s="135" t="s">
        <v>43</v>
      </c>
      <c r="D108" s="127" t="s">
        <v>49</v>
      </c>
      <c r="E108" s="112" t="s">
        <v>995</v>
      </c>
      <c r="F108" s="20" t="s">
        <v>5</v>
      </c>
    </row>
    <row r="109" spans="1:14" ht="33" customHeight="1" x14ac:dyDescent="0.25">
      <c r="A109" s="185"/>
      <c r="B109" s="126">
        <v>842</v>
      </c>
      <c r="C109" s="131" t="s">
        <v>135</v>
      </c>
      <c r="D109" s="126" t="str">
        <f>VLOOKUP(B109,Planilha2!$A$2:$F$305,6,0)</f>
        <v>ANALISTA JUDICIÁRIO</v>
      </c>
      <c r="E109" s="57" t="s">
        <v>49</v>
      </c>
      <c r="F109" s="11" t="s">
        <v>5</v>
      </c>
    </row>
    <row r="110" spans="1:14" ht="33" customHeight="1" x14ac:dyDescent="0.25">
      <c r="A110" s="186"/>
      <c r="B110" s="138">
        <v>965</v>
      </c>
      <c r="C110" s="143" t="s">
        <v>914</v>
      </c>
      <c r="D110" s="138" t="s">
        <v>9</v>
      </c>
      <c r="E110" s="57" t="s">
        <v>1007</v>
      </c>
      <c r="F110" s="11" t="s">
        <v>5</v>
      </c>
    </row>
    <row r="111" spans="1:14" ht="33" customHeight="1" thickBot="1" x14ac:dyDescent="0.3">
      <c r="A111" s="182" t="s">
        <v>865</v>
      </c>
      <c r="B111" s="126">
        <v>893</v>
      </c>
      <c r="C111" s="131" t="s">
        <v>797</v>
      </c>
      <c r="D111" s="126" t="s">
        <v>789</v>
      </c>
      <c r="E111" s="57" t="s">
        <v>809</v>
      </c>
      <c r="F111" s="11" t="s">
        <v>19</v>
      </c>
    </row>
    <row r="112" spans="1:14" ht="33" customHeight="1" thickBot="1" x14ac:dyDescent="0.3">
      <c r="A112" s="188" t="s">
        <v>787</v>
      </c>
      <c r="B112" s="189"/>
      <c r="C112" s="189"/>
      <c r="D112" s="190"/>
      <c r="E112" s="158" t="s">
        <v>49</v>
      </c>
      <c r="F112" s="158">
        <f>COUNTIF($D$98:$D$111,E112)</f>
        <v>3</v>
      </c>
      <c r="J112" s="81"/>
      <c r="K112" s="61"/>
      <c r="L112" s="81"/>
      <c r="M112" s="81"/>
      <c r="N112" s="81"/>
    </row>
    <row r="113" spans="1:9" ht="33" customHeight="1" thickBot="1" x14ac:dyDescent="0.3">
      <c r="A113" s="160"/>
      <c r="B113" s="161"/>
      <c r="C113" s="161"/>
      <c r="D113" s="162"/>
      <c r="E113" s="158" t="s">
        <v>9</v>
      </c>
      <c r="F113" s="158">
        <f>COUNTIF(D98:D111,E113)</f>
        <v>6</v>
      </c>
    </row>
    <row r="114" spans="1:9" ht="33" customHeight="1" thickBot="1" x14ac:dyDescent="0.3">
      <c r="A114" s="191" t="s">
        <v>51</v>
      </c>
      <c r="B114" s="192"/>
      <c r="C114" s="192"/>
      <c r="D114" s="193"/>
      <c r="E114" s="158"/>
      <c r="F114" s="158">
        <f>COUNTA(F98:F111)</f>
        <v>14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196" t="s">
        <v>52</v>
      </c>
      <c r="B117" s="197"/>
      <c r="C117" s="197"/>
      <c r="D117" s="197"/>
      <c r="E117" s="197"/>
      <c r="F117" s="198"/>
    </row>
    <row r="118" spans="1:9" ht="24" customHeight="1" x14ac:dyDescent="0.25">
      <c r="A118" s="33" t="s">
        <v>1</v>
      </c>
      <c r="B118" s="124" t="s">
        <v>2</v>
      </c>
      <c r="C118" s="125" t="s">
        <v>3</v>
      </c>
      <c r="D118" s="125" t="s">
        <v>239</v>
      </c>
      <c r="E118" s="35" t="s">
        <v>4</v>
      </c>
      <c r="F118" s="36" t="s">
        <v>780</v>
      </c>
    </row>
    <row r="119" spans="1:9" ht="25.5" x14ac:dyDescent="0.25">
      <c r="A119" s="118" t="s">
        <v>53</v>
      </c>
      <c r="B119" s="127">
        <v>1007</v>
      </c>
      <c r="C119" s="130" t="s">
        <v>970</v>
      </c>
      <c r="D119" s="127" t="s">
        <v>789</v>
      </c>
      <c r="E119" s="112" t="s">
        <v>1055</v>
      </c>
      <c r="F119" s="20" t="s">
        <v>971</v>
      </c>
    </row>
    <row r="120" spans="1:9" ht="27" customHeight="1" x14ac:dyDescent="0.25">
      <c r="A120" s="118" t="s">
        <v>1097</v>
      </c>
      <c r="B120" s="127">
        <v>966</v>
      </c>
      <c r="C120" s="135" t="s">
        <v>937</v>
      </c>
      <c r="D120" s="127" t="s">
        <v>49</v>
      </c>
      <c r="E120" s="112" t="s">
        <v>1005</v>
      </c>
      <c r="F120" s="20" t="s">
        <v>5</v>
      </c>
    </row>
    <row r="121" spans="1:9" ht="48" customHeight="1" x14ac:dyDescent="0.25">
      <c r="A121" s="117" t="s">
        <v>898</v>
      </c>
      <c r="B121" s="127">
        <v>95</v>
      </c>
      <c r="C121" s="135" t="s">
        <v>57</v>
      </c>
      <c r="D121" s="127" t="str">
        <f>VLOOKUP(B121,Planilha2!$A$2:$F$305,6,0)</f>
        <v>TÉCNICO JUDICIÁRIO</v>
      </c>
      <c r="E121" s="112" t="s">
        <v>1005</v>
      </c>
      <c r="F121" s="20" t="s">
        <v>5</v>
      </c>
    </row>
    <row r="122" spans="1:9" ht="42" customHeight="1" x14ac:dyDescent="0.25">
      <c r="A122" s="113" t="s">
        <v>868</v>
      </c>
      <c r="B122" s="127">
        <v>673</v>
      </c>
      <c r="C122" s="135" t="s">
        <v>81</v>
      </c>
      <c r="D122" s="127" t="str">
        <f>VLOOKUP(B122,Planilha2!$A$2:$F$305,6,0)</f>
        <v>TÉCNICO JUDICIÁRIO</v>
      </c>
      <c r="E122" s="112" t="s">
        <v>995</v>
      </c>
      <c r="F122" s="20" t="s">
        <v>5</v>
      </c>
    </row>
    <row r="123" spans="1:9" ht="33" customHeight="1" x14ac:dyDescent="0.25">
      <c r="A123" s="184" t="s">
        <v>80</v>
      </c>
      <c r="B123" s="126">
        <v>999</v>
      </c>
      <c r="C123" s="131" t="s">
        <v>950</v>
      </c>
      <c r="D123" s="126" t="s">
        <v>789</v>
      </c>
      <c r="E123" s="57" t="s">
        <v>809</v>
      </c>
      <c r="F123" s="22" t="s">
        <v>19</v>
      </c>
    </row>
    <row r="124" spans="1:9" ht="33" customHeight="1" x14ac:dyDescent="0.25">
      <c r="A124" s="186"/>
      <c r="B124" s="126">
        <v>957</v>
      </c>
      <c r="C124" s="131" t="s">
        <v>913</v>
      </c>
      <c r="D124" s="126" t="s">
        <v>9</v>
      </c>
      <c r="E124" s="57" t="s">
        <v>9</v>
      </c>
      <c r="F124" s="11" t="s">
        <v>5</v>
      </c>
      <c r="H124" s="194" t="s">
        <v>791</v>
      </c>
      <c r="I124" s="195"/>
    </row>
    <row r="125" spans="1:9" ht="33" customHeight="1" x14ac:dyDescent="0.25">
      <c r="A125" s="113" t="s">
        <v>60</v>
      </c>
      <c r="B125" s="127">
        <v>950</v>
      </c>
      <c r="C125" s="135" t="s">
        <v>911</v>
      </c>
      <c r="D125" s="127" t="s">
        <v>789</v>
      </c>
      <c r="E125" s="112" t="s">
        <v>995</v>
      </c>
      <c r="F125" s="22" t="s">
        <v>19</v>
      </c>
      <c r="H125" s="18" t="s">
        <v>778</v>
      </c>
      <c r="I125" s="19">
        <f>COUNTIF($D$119:$D$149,H125)</f>
        <v>0</v>
      </c>
    </row>
    <row r="126" spans="1:9" ht="33" customHeight="1" x14ac:dyDescent="0.25">
      <c r="A126" s="184" t="s">
        <v>64</v>
      </c>
      <c r="B126" s="126">
        <v>949</v>
      </c>
      <c r="C126" s="137" t="s">
        <v>910</v>
      </c>
      <c r="D126" s="126" t="s">
        <v>789</v>
      </c>
      <c r="E126" s="57" t="s">
        <v>809</v>
      </c>
      <c r="F126" s="7" t="s">
        <v>19</v>
      </c>
      <c r="H126" s="17" t="s">
        <v>49</v>
      </c>
      <c r="I126" s="19">
        <f>COUNTIF($D$119:$D$150,H126)</f>
        <v>6</v>
      </c>
    </row>
    <row r="127" spans="1:9" ht="33" customHeight="1" x14ac:dyDescent="0.25">
      <c r="A127" s="185"/>
      <c r="B127" s="138">
        <v>963</v>
      </c>
      <c r="C127" s="143" t="s">
        <v>917</v>
      </c>
      <c r="D127" s="138" t="s">
        <v>9</v>
      </c>
      <c r="E127" s="41" t="s">
        <v>9</v>
      </c>
      <c r="F127" s="68" t="s">
        <v>5</v>
      </c>
      <c r="H127" s="17" t="s">
        <v>9</v>
      </c>
      <c r="I127" s="19">
        <f>COUNTIF($D$119:$D$150,H127)</f>
        <v>18</v>
      </c>
    </row>
    <row r="128" spans="1:9" ht="33" customHeight="1" x14ac:dyDescent="0.25">
      <c r="A128" s="185"/>
      <c r="B128" s="138">
        <v>814</v>
      </c>
      <c r="C128" s="143" t="s">
        <v>63</v>
      </c>
      <c r="D128" s="138" t="str">
        <f>VLOOKUP(B128,Planilha2!$A$2:$F$305,6,0)</f>
        <v>ANALISTA JUDICIÁRIO</v>
      </c>
      <c r="E128" s="41" t="s">
        <v>998</v>
      </c>
      <c r="F128" s="68" t="s">
        <v>5</v>
      </c>
      <c r="H128" s="18" t="s">
        <v>31</v>
      </c>
      <c r="I128" s="19">
        <f>COUNTIF($D$119:$D$150,H128)</f>
        <v>0</v>
      </c>
    </row>
    <row r="129" spans="1:9" ht="33" customHeight="1" x14ac:dyDescent="0.25">
      <c r="A129" s="186"/>
      <c r="B129" s="126">
        <v>339</v>
      </c>
      <c r="C129" s="131" t="s">
        <v>65</v>
      </c>
      <c r="D129" s="126" t="str">
        <f>VLOOKUP(B129,Planilha2!$A$2:$F$305,6,0)</f>
        <v>TÉCNICO JUDICIÁRIO</v>
      </c>
      <c r="E129" s="57" t="s">
        <v>9</v>
      </c>
      <c r="F129" s="11" t="s">
        <v>5</v>
      </c>
      <c r="H129" s="18" t="s">
        <v>789</v>
      </c>
      <c r="I129" s="19">
        <f>COUNTIF($D$119:$D$150,H129)</f>
        <v>8</v>
      </c>
    </row>
    <row r="130" spans="1:9" ht="31.5" customHeight="1" x14ac:dyDescent="0.25">
      <c r="A130" s="184" t="s">
        <v>67</v>
      </c>
      <c r="B130" s="126">
        <v>770</v>
      </c>
      <c r="C130" s="143" t="s">
        <v>71</v>
      </c>
      <c r="D130" s="138" t="s">
        <v>9</v>
      </c>
      <c r="E130" s="6" t="s">
        <v>809</v>
      </c>
      <c r="F130" s="11" t="s">
        <v>5</v>
      </c>
      <c r="H130" s="18" t="s">
        <v>788</v>
      </c>
      <c r="I130" s="19">
        <f>COUNTIF($D$119:$D$150,H130)</f>
        <v>0</v>
      </c>
    </row>
    <row r="131" spans="1:9" ht="31.5" customHeight="1" x14ac:dyDescent="0.25">
      <c r="A131" s="185"/>
      <c r="B131" s="126">
        <v>817</v>
      </c>
      <c r="C131" s="137" t="s">
        <v>62</v>
      </c>
      <c r="D131" s="126" t="s">
        <v>9</v>
      </c>
      <c r="E131" s="41" t="s">
        <v>998</v>
      </c>
      <c r="F131" s="68" t="s">
        <v>5</v>
      </c>
      <c r="H131" s="18" t="s">
        <v>790</v>
      </c>
      <c r="I131" s="19">
        <f>SUM(I125:I130)</f>
        <v>32</v>
      </c>
    </row>
    <row r="132" spans="1:9" ht="33" customHeight="1" x14ac:dyDescent="0.25">
      <c r="A132" s="185"/>
      <c r="B132" s="138">
        <v>1001</v>
      </c>
      <c r="C132" s="143" t="s">
        <v>956</v>
      </c>
      <c r="D132" s="138" t="s">
        <v>9</v>
      </c>
      <c r="E132" s="41" t="s">
        <v>9</v>
      </c>
      <c r="F132" s="68" t="s">
        <v>5</v>
      </c>
    </row>
    <row r="133" spans="1:9" ht="33" customHeight="1" x14ac:dyDescent="0.25">
      <c r="A133" s="184" t="s">
        <v>69</v>
      </c>
      <c r="B133" s="126">
        <v>461</v>
      </c>
      <c r="C133" s="131" t="s">
        <v>70</v>
      </c>
      <c r="D133" s="126" t="str">
        <f>VLOOKUP(B133,Planilha2!$A$2:$F$305,6,0)</f>
        <v>ANALISTA JUDICIÁRIO</v>
      </c>
      <c r="E133" s="57" t="s">
        <v>809</v>
      </c>
      <c r="F133" s="11" t="s">
        <v>5</v>
      </c>
    </row>
    <row r="134" spans="1:9" ht="33" customHeight="1" x14ac:dyDescent="0.25">
      <c r="A134" s="185"/>
      <c r="B134" s="126">
        <v>990</v>
      </c>
      <c r="C134" s="131" t="s">
        <v>941</v>
      </c>
      <c r="D134" s="126" t="s">
        <v>49</v>
      </c>
      <c r="E134" s="57" t="s">
        <v>49</v>
      </c>
      <c r="F134" s="68" t="s">
        <v>5</v>
      </c>
    </row>
    <row r="135" spans="1:9" ht="33" customHeight="1" x14ac:dyDescent="0.25">
      <c r="A135" s="186"/>
      <c r="B135" s="126">
        <v>402</v>
      </c>
      <c r="C135" s="131" t="s">
        <v>66</v>
      </c>
      <c r="D135" s="126" t="str">
        <f>VLOOKUP(B135,Planilha2!$A$2:$F$305,6,0)</f>
        <v>TÉCNICO JUDICIÁRIO</v>
      </c>
      <c r="E135" s="57" t="s">
        <v>998</v>
      </c>
      <c r="F135" s="11" t="s">
        <v>5</v>
      </c>
    </row>
    <row r="136" spans="1:9" ht="33" customHeight="1" x14ac:dyDescent="0.25">
      <c r="A136" s="207" t="s">
        <v>867</v>
      </c>
      <c r="B136" s="138">
        <v>729</v>
      </c>
      <c r="C136" s="143" t="s">
        <v>58</v>
      </c>
      <c r="D136" s="138" t="s">
        <v>789</v>
      </c>
      <c r="E136" s="41" t="s">
        <v>1011</v>
      </c>
      <c r="F136" s="11" t="s">
        <v>59</v>
      </c>
    </row>
    <row r="137" spans="1:9" ht="33" customHeight="1" x14ac:dyDescent="0.25">
      <c r="A137" s="208"/>
      <c r="B137" s="138">
        <v>989</v>
      </c>
      <c r="C137" s="143" t="s">
        <v>915</v>
      </c>
      <c r="D137" s="126" t="s">
        <v>49</v>
      </c>
      <c r="E137" s="57" t="s">
        <v>49</v>
      </c>
      <c r="F137" s="68" t="s">
        <v>5</v>
      </c>
    </row>
    <row r="138" spans="1:9" ht="33" customHeight="1" x14ac:dyDescent="0.25">
      <c r="A138" s="208"/>
      <c r="B138" s="126">
        <v>998</v>
      </c>
      <c r="C138" s="131" t="s">
        <v>949</v>
      </c>
      <c r="D138" s="138" t="s">
        <v>9</v>
      </c>
      <c r="E138" s="41" t="s">
        <v>9</v>
      </c>
      <c r="F138" s="68" t="s">
        <v>5</v>
      </c>
    </row>
    <row r="139" spans="1:9" ht="33" customHeight="1" x14ac:dyDescent="0.25">
      <c r="A139" s="208"/>
      <c r="B139" s="138">
        <v>959</v>
      </c>
      <c r="C139" s="143" t="s">
        <v>916</v>
      </c>
      <c r="D139" s="138" t="s">
        <v>9</v>
      </c>
      <c r="E139" s="41" t="s">
        <v>9</v>
      </c>
      <c r="F139" s="68" t="s">
        <v>5</v>
      </c>
    </row>
    <row r="140" spans="1:9" ht="33" customHeight="1" x14ac:dyDescent="0.25">
      <c r="A140" s="209"/>
      <c r="B140" s="126">
        <v>958</v>
      </c>
      <c r="C140" s="131" t="s">
        <v>918</v>
      </c>
      <c r="D140" s="126" t="s">
        <v>49</v>
      </c>
      <c r="E140" s="57" t="s">
        <v>49</v>
      </c>
      <c r="F140" s="68" t="s">
        <v>5</v>
      </c>
    </row>
    <row r="141" spans="1:9" ht="33" customHeight="1" x14ac:dyDescent="0.25">
      <c r="A141" s="118" t="s">
        <v>866</v>
      </c>
      <c r="B141" s="127">
        <v>382</v>
      </c>
      <c r="C141" s="135" t="s">
        <v>78</v>
      </c>
      <c r="D141" s="126" t="s">
        <v>9</v>
      </c>
      <c r="E141" s="112" t="s">
        <v>995</v>
      </c>
      <c r="F141" s="85" t="s">
        <v>5</v>
      </c>
    </row>
    <row r="142" spans="1:9" ht="33" customHeight="1" x14ac:dyDescent="0.25">
      <c r="A142" s="184" t="s">
        <v>73</v>
      </c>
      <c r="B142" s="126">
        <v>883</v>
      </c>
      <c r="C142" s="137" t="s">
        <v>79</v>
      </c>
      <c r="D142" s="126" t="s">
        <v>9</v>
      </c>
      <c r="E142" s="57" t="s">
        <v>809</v>
      </c>
      <c r="F142" s="11" t="s">
        <v>5</v>
      </c>
      <c r="H142" s="87"/>
    </row>
    <row r="143" spans="1:9" ht="33" customHeight="1" x14ac:dyDescent="0.25">
      <c r="A143" s="185"/>
      <c r="B143" s="126">
        <v>1003</v>
      </c>
      <c r="C143" s="137" t="s">
        <v>957</v>
      </c>
      <c r="D143" s="138" t="s">
        <v>9</v>
      </c>
      <c r="E143" s="41" t="s">
        <v>9</v>
      </c>
      <c r="F143" s="68" t="s">
        <v>5</v>
      </c>
      <c r="H143" s="88"/>
    </row>
    <row r="144" spans="1:9" ht="33" customHeight="1" x14ac:dyDescent="0.25">
      <c r="A144" s="206"/>
      <c r="B144" s="126">
        <v>1042</v>
      </c>
      <c r="C144" s="137" t="s">
        <v>1050</v>
      </c>
      <c r="D144" s="138" t="s">
        <v>9</v>
      </c>
      <c r="E144" s="41" t="s">
        <v>9</v>
      </c>
      <c r="F144" s="68" t="s">
        <v>5</v>
      </c>
      <c r="H144" s="61"/>
    </row>
    <row r="145" spans="1:9" ht="33" customHeight="1" x14ac:dyDescent="0.25">
      <c r="A145" s="199" t="s">
        <v>74</v>
      </c>
      <c r="B145" s="126">
        <v>457</v>
      </c>
      <c r="C145" s="131" t="s">
        <v>72</v>
      </c>
      <c r="D145" s="126" t="s">
        <v>789</v>
      </c>
      <c r="E145" s="57" t="s">
        <v>809</v>
      </c>
      <c r="F145" s="11" t="s">
        <v>19</v>
      </c>
    </row>
    <row r="146" spans="1:9" ht="33" customHeight="1" x14ac:dyDescent="0.25">
      <c r="A146" s="199"/>
      <c r="B146" s="126">
        <v>947</v>
      </c>
      <c r="C146" s="131" t="s">
        <v>890</v>
      </c>
      <c r="D146" s="126" t="s">
        <v>789</v>
      </c>
      <c r="E146" s="57" t="s">
        <v>998</v>
      </c>
      <c r="F146" s="11" t="s">
        <v>19</v>
      </c>
    </row>
    <row r="147" spans="1:9" ht="33" customHeight="1" x14ac:dyDescent="0.25">
      <c r="A147" s="184" t="s">
        <v>77</v>
      </c>
      <c r="B147" s="126">
        <v>457</v>
      </c>
      <c r="C147" s="131" t="s">
        <v>75</v>
      </c>
      <c r="D147" s="126" t="str">
        <f>VLOOKUP(B147,Planilha2!$A$2:$F$305,6,0)</f>
        <v>TÉCNICO JUDICIÁRIO</v>
      </c>
      <c r="E147" s="57" t="s">
        <v>809</v>
      </c>
      <c r="F147" s="11" t="s">
        <v>5</v>
      </c>
    </row>
    <row r="148" spans="1:9" ht="33" customHeight="1" x14ac:dyDescent="0.25">
      <c r="A148" s="186"/>
      <c r="B148" s="126">
        <v>1002</v>
      </c>
      <c r="C148" s="131" t="s">
        <v>959</v>
      </c>
      <c r="D148" s="138" t="s">
        <v>9</v>
      </c>
      <c r="E148" s="41" t="s">
        <v>9</v>
      </c>
      <c r="F148" s="68" t="s">
        <v>5</v>
      </c>
    </row>
    <row r="149" spans="1:9" ht="33" customHeight="1" x14ac:dyDescent="0.25">
      <c r="A149" s="113" t="s">
        <v>869</v>
      </c>
      <c r="B149" s="127">
        <v>646</v>
      </c>
      <c r="C149" s="135" t="s">
        <v>54</v>
      </c>
      <c r="D149" s="127" t="s">
        <v>789</v>
      </c>
      <c r="E149" s="112" t="s">
        <v>995</v>
      </c>
      <c r="F149" s="20" t="s">
        <v>19</v>
      </c>
    </row>
    <row r="150" spans="1:9" ht="33" customHeight="1" thickBot="1" x14ac:dyDescent="0.3">
      <c r="A150" s="110" t="s">
        <v>870</v>
      </c>
      <c r="B150" s="126">
        <v>955</v>
      </c>
      <c r="C150" s="131" t="s">
        <v>912</v>
      </c>
      <c r="D150" s="126" t="s">
        <v>9</v>
      </c>
      <c r="E150" s="57" t="s">
        <v>809</v>
      </c>
      <c r="F150" s="11" t="s">
        <v>5</v>
      </c>
    </row>
    <row r="151" spans="1:9" ht="33" customHeight="1" thickBot="1" x14ac:dyDescent="0.3">
      <c r="A151" s="188" t="s">
        <v>787</v>
      </c>
      <c r="B151" s="189"/>
      <c r="C151" s="189"/>
      <c r="D151" s="190"/>
      <c r="E151" s="158" t="s">
        <v>49</v>
      </c>
      <c r="F151" s="158">
        <f>COUNTIF(D119:D150,E151)</f>
        <v>6</v>
      </c>
    </row>
    <row r="152" spans="1:9" ht="33" customHeight="1" thickBot="1" x14ac:dyDescent="0.3">
      <c r="A152" s="160"/>
      <c r="B152" s="161"/>
      <c r="C152" s="161"/>
      <c r="D152" s="162"/>
      <c r="E152" s="158" t="s">
        <v>9</v>
      </c>
      <c r="F152" s="158">
        <f>COUNTIF(D119:D150,E152)</f>
        <v>18</v>
      </c>
    </row>
    <row r="153" spans="1:9" ht="33" customHeight="1" thickBot="1" x14ac:dyDescent="0.3">
      <c r="A153" s="191" t="s">
        <v>82</v>
      </c>
      <c r="B153" s="192"/>
      <c r="C153" s="192"/>
      <c r="D153" s="193"/>
      <c r="E153" s="158"/>
      <c r="F153" s="158">
        <f>COUNTA(F119:F150)</f>
        <v>32</v>
      </c>
    </row>
    <row r="154" spans="1:9" ht="33" customHeight="1" thickBot="1" x14ac:dyDescent="0.3"/>
    <row r="155" spans="1:9" ht="33" customHeight="1" x14ac:dyDescent="0.25">
      <c r="A155" s="196" t="s">
        <v>807</v>
      </c>
      <c r="B155" s="197"/>
      <c r="C155" s="197"/>
      <c r="D155" s="197"/>
      <c r="E155" s="197"/>
      <c r="F155" s="198"/>
      <c r="H155" s="194" t="s">
        <v>791</v>
      </c>
      <c r="I155" s="195"/>
    </row>
    <row r="156" spans="1:9" ht="33" customHeight="1" x14ac:dyDescent="0.25">
      <c r="A156" s="33" t="s">
        <v>1</v>
      </c>
      <c r="B156" s="124" t="s">
        <v>2</v>
      </c>
      <c r="C156" s="125" t="s">
        <v>3</v>
      </c>
      <c r="D156" s="125" t="s">
        <v>239</v>
      </c>
      <c r="E156" s="35" t="s">
        <v>4</v>
      </c>
      <c r="F156" s="36" t="s">
        <v>780</v>
      </c>
      <c r="H156" s="18" t="s">
        <v>778</v>
      </c>
      <c r="I156" s="19">
        <f t="shared" ref="I156:I161" si="3">COUNTIF($D$157:$D$159,H156)</f>
        <v>0</v>
      </c>
    </row>
    <row r="157" spans="1:9" ht="33" customHeight="1" x14ac:dyDescent="0.25">
      <c r="A157" s="113" t="s">
        <v>807</v>
      </c>
      <c r="B157" s="127">
        <v>577</v>
      </c>
      <c r="C157" s="135" t="s">
        <v>84</v>
      </c>
      <c r="D157" s="127" t="s">
        <v>789</v>
      </c>
      <c r="E157" s="112" t="s">
        <v>1012</v>
      </c>
      <c r="F157" s="20" t="s">
        <v>19</v>
      </c>
      <c r="H157" s="17" t="s">
        <v>49</v>
      </c>
      <c r="I157" s="19">
        <f t="shared" si="3"/>
        <v>0</v>
      </c>
    </row>
    <row r="158" spans="1:9" ht="33" customHeight="1" x14ac:dyDescent="0.25">
      <c r="A158" s="118" t="s">
        <v>816</v>
      </c>
      <c r="B158" s="127">
        <v>503</v>
      </c>
      <c r="C158" s="135" t="s">
        <v>122</v>
      </c>
      <c r="D158" s="127" t="str">
        <f>VLOOKUP(B158,Planilha2!$A$2:$F$305,6,0)</f>
        <v>TÉCNICO JUDICIÁRIO</v>
      </c>
      <c r="E158" s="112" t="s">
        <v>1013</v>
      </c>
      <c r="F158" s="20" t="s">
        <v>5</v>
      </c>
      <c r="H158" s="17" t="s">
        <v>9</v>
      </c>
      <c r="I158" s="19">
        <f t="shared" si="3"/>
        <v>2</v>
      </c>
    </row>
    <row r="159" spans="1:9" ht="33" customHeight="1" thickBot="1" x14ac:dyDescent="0.3">
      <c r="A159" s="118" t="s">
        <v>1098</v>
      </c>
      <c r="B159" s="126">
        <v>916</v>
      </c>
      <c r="C159" s="131" t="s">
        <v>857</v>
      </c>
      <c r="D159" s="126" t="s">
        <v>9</v>
      </c>
      <c r="E159" s="112" t="s">
        <v>1021</v>
      </c>
      <c r="F159" s="20" t="s">
        <v>5</v>
      </c>
      <c r="H159" s="18" t="s">
        <v>31</v>
      </c>
      <c r="I159" s="19">
        <f t="shared" si="3"/>
        <v>0</v>
      </c>
    </row>
    <row r="160" spans="1:9" ht="33" customHeight="1" thickBot="1" x14ac:dyDescent="0.3">
      <c r="A160" s="188" t="s">
        <v>787</v>
      </c>
      <c r="B160" s="189"/>
      <c r="C160" s="189"/>
      <c r="D160" s="190"/>
      <c r="E160" s="158" t="s">
        <v>49</v>
      </c>
      <c r="F160" s="158">
        <f>COUNTIF(D157:D159,E160)</f>
        <v>0</v>
      </c>
      <c r="H160" s="18" t="s">
        <v>789</v>
      </c>
      <c r="I160" s="19">
        <f t="shared" si="3"/>
        <v>1</v>
      </c>
    </row>
    <row r="161" spans="1:9" ht="33" customHeight="1" thickBot="1" x14ac:dyDescent="0.3">
      <c r="A161" s="160"/>
      <c r="B161" s="161"/>
      <c r="C161" s="161"/>
      <c r="D161" s="162"/>
      <c r="E161" s="158" t="s">
        <v>9</v>
      </c>
      <c r="F161" s="158">
        <f>COUNTIF(D157:D159,E161)</f>
        <v>2</v>
      </c>
      <c r="H161" s="18" t="s">
        <v>788</v>
      </c>
      <c r="I161" s="19">
        <f t="shared" si="3"/>
        <v>0</v>
      </c>
    </row>
    <row r="162" spans="1:9" ht="37.5" customHeight="1" thickBot="1" x14ac:dyDescent="0.3">
      <c r="A162" s="191" t="s">
        <v>961</v>
      </c>
      <c r="B162" s="192"/>
      <c r="C162" s="192"/>
      <c r="D162" s="193"/>
      <c r="E162" s="158"/>
      <c r="F162" s="158">
        <f>COUNTA(F157:F159)</f>
        <v>3</v>
      </c>
      <c r="H162" s="18" t="s">
        <v>790</v>
      </c>
      <c r="I162" s="19">
        <f>SUM(I156:I161)</f>
        <v>3</v>
      </c>
    </row>
    <row r="163" spans="1:9" ht="33" customHeight="1" x14ac:dyDescent="0.25">
      <c r="A163" s="49"/>
      <c r="B163" s="83"/>
      <c r="C163" s="83"/>
      <c r="D163" s="83"/>
      <c r="E163" s="43"/>
      <c r="F163" s="43"/>
    </row>
    <row r="164" spans="1:9" ht="13.5" customHeight="1" thickBot="1" x14ac:dyDescent="0.3">
      <c r="A164" s="49"/>
      <c r="B164" s="83"/>
      <c r="C164" s="83"/>
      <c r="D164" s="83"/>
      <c r="E164" s="43"/>
      <c r="F164" s="43"/>
    </row>
    <row r="165" spans="1:9" ht="31.5" customHeight="1" x14ac:dyDescent="0.25">
      <c r="A165" s="196" t="s">
        <v>83</v>
      </c>
      <c r="B165" s="197"/>
      <c r="C165" s="197"/>
      <c r="D165" s="197"/>
      <c r="E165" s="197"/>
      <c r="F165" s="198"/>
    </row>
    <row r="166" spans="1:9" ht="28.5" customHeight="1" x14ac:dyDescent="0.25">
      <c r="A166" s="33" t="s">
        <v>1</v>
      </c>
      <c r="B166" s="124" t="s">
        <v>2</v>
      </c>
      <c r="C166" s="125" t="s">
        <v>3</v>
      </c>
      <c r="D166" s="125" t="s">
        <v>239</v>
      </c>
      <c r="E166" s="35" t="s">
        <v>4</v>
      </c>
      <c r="F166" s="36" t="s">
        <v>780</v>
      </c>
    </row>
    <row r="167" spans="1:9" ht="33" customHeight="1" x14ac:dyDescent="0.25">
      <c r="A167" s="118" t="s">
        <v>83</v>
      </c>
      <c r="B167" s="127">
        <v>658</v>
      </c>
      <c r="C167" s="135" t="s">
        <v>92</v>
      </c>
      <c r="D167" s="127" t="s">
        <v>789</v>
      </c>
      <c r="E167" s="112" t="s">
        <v>994</v>
      </c>
      <c r="F167" s="20" t="s">
        <v>93</v>
      </c>
    </row>
    <row r="168" spans="1:9" ht="33" customHeight="1" x14ac:dyDescent="0.25">
      <c r="A168" s="118" t="s">
        <v>1100</v>
      </c>
      <c r="B168" s="127">
        <v>309</v>
      </c>
      <c r="C168" s="135" t="s">
        <v>85</v>
      </c>
      <c r="D168" s="127" t="str">
        <f>VLOOKUP(B168,Planilha2!$A$2:$F$305,6,0)</f>
        <v>TÉCNICO JUDICIÁRIO</v>
      </c>
      <c r="E168" s="112" t="s">
        <v>1021</v>
      </c>
      <c r="F168" s="20" t="s">
        <v>5</v>
      </c>
      <c r="H168" s="194" t="s">
        <v>791</v>
      </c>
      <c r="I168" s="195"/>
    </row>
    <row r="169" spans="1:9" ht="33" customHeight="1" x14ac:dyDescent="0.25">
      <c r="A169" s="118" t="s">
        <v>808</v>
      </c>
      <c r="B169" s="126">
        <v>874</v>
      </c>
      <c r="C169" s="131" t="s">
        <v>1062</v>
      </c>
      <c r="D169" s="126" t="s">
        <v>9</v>
      </c>
      <c r="E169" s="112" t="s">
        <v>995</v>
      </c>
      <c r="F169" s="20" t="s">
        <v>5</v>
      </c>
      <c r="H169" s="18" t="s">
        <v>778</v>
      </c>
      <c r="I169" s="19">
        <f t="shared" ref="I169:I174" si="4">COUNTIF($D$167:$D$186,H169)</f>
        <v>0</v>
      </c>
    </row>
    <row r="170" spans="1:9" ht="33" customHeight="1" x14ac:dyDescent="0.25">
      <c r="A170" s="182" t="s">
        <v>831</v>
      </c>
      <c r="B170" s="126">
        <v>601</v>
      </c>
      <c r="C170" s="131" t="s">
        <v>90</v>
      </c>
      <c r="D170" s="126" t="str">
        <f>VLOOKUP(B170,Planilha2!$A$2:$F$305,6,0)</f>
        <v>ANALISTA JUDICIÁRIO</v>
      </c>
      <c r="E170" s="57" t="s">
        <v>809</v>
      </c>
      <c r="F170" s="11" t="s">
        <v>5</v>
      </c>
      <c r="G170" s="43"/>
      <c r="H170" s="17" t="s">
        <v>49</v>
      </c>
      <c r="I170" s="19">
        <f t="shared" si="4"/>
        <v>2</v>
      </c>
    </row>
    <row r="171" spans="1:9" ht="33" customHeight="1" x14ac:dyDescent="0.25">
      <c r="A171" s="182" t="s">
        <v>810</v>
      </c>
      <c r="B171" s="126">
        <v>216</v>
      </c>
      <c r="C171" s="131" t="s">
        <v>87</v>
      </c>
      <c r="D171" s="126" t="str">
        <f>VLOOKUP(B171,Planilha2!$A$2:$F$305,6,0)</f>
        <v>TÉCNICO JUDICIÁRIO</v>
      </c>
      <c r="E171" s="57" t="s">
        <v>809</v>
      </c>
      <c r="F171" s="11"/>
      <c r="H171" s="17" t="s">
        <v>9</v>
      </c>
      <c r="I171" s="19">
        <f t="shared" si="4"/>
        <v>8</v>
      </c>
    </row>
    <row r="172" spans="1:9" ht="33" customHeight="1" x14ac:dyDescent="0.25">
      <c r="A172" s="178" t="s">
        <v>86</v>
      </c>
      <c r="B172" s="126">
        <v>468</v>
      </c>
      <c r="C172" s="131" t="s">
        <v>76</v>
      </c>
      <c r="D172" s="126" t="str">
        <f>VLOOKUP(B172,Planilha2!$A$2:$F$305,6,0)</f>
        <v>TÉCNICO JUDICIÁRIO</v>
      </c>
      <c r="E172" s="57" t="s">
        <v>992</v>
      </c>
      <c r="F172" s="11" t="s">
        <v>5</v>
      </c>
      <c r="H172" s="18" t="s">
        <v>31</v>
      </c>
      <c r="I172" s="19">
        <f t="shared" si="4"/>
        <v>1</v>
      </c>
    </row>
    <row r="173" spans="1:9" ht="25.5" customHeight="1" x14ac:dyDescent="0.25">
      <c r="A173" s="184" t="s">
        <v>899</v>
      </c>
      <c r="B173" s="127">
        <v>878</v>
      </c>
      <c r="C173" s="135" t="s">
        <v>88</v>
      </c>
      <c r="D173" s="127" t="s">
        <v>31</v>
      </c>
      <c r="E173" s="112" t="s">
        <v>1014</v>
      </c>
      <c r="F173" s="20" t="s">
        <v>31</v>
      </c>
      <c r="H173" s="18" t="s">
        <v>789</v>
      </c>
      <c r="I173" s="19">
        <f t="shared" si="4"/>
        <v>6</v>
      </c>
    </row>
    <row r="174" spans="1:9" ht="30" customHeight="1" x14ac:dyDescent="0.25">
      <c r="A174" s="186"/>
      <c r="B174" s="144">
        <v>273</v>
      </c>
      <c r="C174" s="145" t="s">
        <v>1110</v>
      </c>
      <c r="D174" s="144" t="str">
        <f>VLOOKUP(B174,Planilha2!$A$2:$F$305,6,0)</f>
        <v>ANALISTA JUDICIÁRIO</v>
      </c>
      <c r="E174" s="119" t="s">
        <v>998</v>
      </c>
      <c r="F174" s="11" t="s">
        <v>5</v>
      </c>
      <c r="H174" s="18" t="s">
        <v>788</v>
      </c>
      <c r="I174" s="19">
        <f t="shared" si="4"/>
        <v>0</v>
      </c>
    </row>
    <row r="175" spans="1:9" ht="24.75" customHeight="1" x14ac:dyDescent="0.25">
      <c r="A175" s="182" t="s">
        <v>815</v>
      </c>
      <c r="B175" s="126">
        <v>1028</v>
      </c>
      <c r="C175" s="137" t="s">
        <v>1036</v>
      </c>
      <c r="D175" s="128" t="s">
        <v>789</v>
      </c>
      <c r="E175" s="57" t="s">
        <v>809</v>
      </c>
      <c r="F175" s="11" t="s">
        <v>19</v>
      </c>
      <c r="H175" s="18" t="s">
        <v>790</v>
      </c>
      <c r="I175" s="19">
        <f>SUM(I169:I174)</f>
        <v>17</v>
      </c>
    </row>
    <row r="176" spans="1:9" ht="26.25" customHeight="1" x14ac:dyDescent="0.25">
      <c r="A176" s="184" t="s">
        <v>921</v>
      </c>
      <c r="B176" s="126">
        <v>660</v>
      </c>
      <c r="C176" s="131" t="s">
        <v>89</v>
      </c>
      <c r="D176" s="126" t="s">
        <v>789</v>
      </c>
      <c r="E176" s="57" t="s">
        <v>809</v>
      </c>
      <c r="F176" s="11" t="s">
        <v>19</v>
      </c>
    </row>
    <row r="177" spans="1:9" ht="33" customHeight="1" x14ac:dyDescent="0.25">
      <c r="A177" s="186"/>
      <c r="B177" s="126">
        <v>712</v>
      </c>
      <c r="C177" s="131" t="s">
        <v>922</v>
      </c>
      <c r="D177" s="126" t="s">
        <v>9</v>
      </c>
      <c r="E177" s="57" t="s">
        <v>9</v>
      </c>
      <c r="F177" s="11" t="s">
        <v>5</v>
      </c>
    </row>
    <row r="178" spans="1:9" ht="33" customHeight="1" x14ac:dyDescent="0.25">
      <c r="A178" s="80" t="s">
        <v>91</v>
      </c>
      <c r="B178" s="127">
        <v>659</v>
      </c>
      <c r="C178" s="135" t="s">
        <v>99</v>
      </c>
      <c r="D178" s="127" t="s">
        <v>789</v>
      </c>
      <c r="E178" s="112" t="s">
        <v>995</v>
      </c>
      <c r="F178" s="20" t="s">
        <v>19</v>
      </c>
    </row>
    <row r="179" spans="1:9" ht="33" customHeight="1" x14ac:dyDescent="0.25">
      <c r="A179" s="184" t="s">
        <v>94</v>
      </c>
      <c r="B179" s="126">
        <v>943</v>
      </c>
      <c r="C179" s="137" t="s">
        <v>836</v>
      </c>
      <c r="D179" s="126" t="s">
        <v>789</v>
      </c>
      <c r="E179" s="57" t="s">
        <v>809</v>
      </c>
      <c r="F179" s="11" t="s">
        <v>19</v>
      </c>
    </row>
    <row r="180" spans="1:9" ht="33" customHeight="1" x14ac:dyDescent="0.25">
      <c r="A180" s="186"/>
      <c r="B180" s="126">
        <v>1062</v>
      </c>
      <c r="C180" s="137" t="s">
        <v>1083</v>
      </c>
      <c r="D180" s="126" t="s">
        <v>9</v>
      </c>
      <c r="E180" s="57" t="s">
        <v>24</v>
      </c>
      <c r="F180" s="11" t="s">
        <v>5</v>
      </c>
    </row>
    <row r="181" spans="1:9" ht="33" customHeight="1" x14ac:dyDescent="0.25">
      <c r="A181" s="199" t="s">
        <v>96</v>
      </c>
      <c r="B181" s="126">
        <v>451</v>
      </c>
      <c r="C181" s="131" t="s">
        <v>97</v>
      </c>
      <c r="D181" s="126" t="str">
        <f>VLOOKUP(B181,Planilha2!$A$2:$F$305,6,0)</f>
        <v>TÉCNICO JUDICIÁRIO</v>
      </c>
      <c r="E181" s="57" t="s">
        <v>809</v>
      </c>
      <c r="F181" s="11" t="s">
        <v>5</v>
      </c>
    </row>
    <row r="182" spans="1:9" ht="33" customHeight="1" x14ac:dyDescent="0.25">
      <c r="A182" s="199"/>
      <c r="B182" s="126">
        <v>219</v>
      </c>
      <c r="C182" s="131" t="s">
        <v>98</v>
      </c>
      <c r="D182" s="126" t="str">
        <f>VLOOKUP(B182,Planilha2!$A$2:$F$305,6,0)</f>
        <v>TÉCNICO JUDICIÁRIO</v>
      </c>
      <c r="E182" s="57" t="s">
        <v>24</v>
      </c>
      <c r="F182" s="11" t="s">
        <v>5</v>
      </c>
    </row>
    <row r="183" spans="1:9" ht="33" customHeight="1" x14ac:dyDescent="0.25">
      <c r="A183" s="113" t="s">
        <v>1101</v>
      </c>
      <c r="B183" s="126">
        <v>967</v>
      </c>
      <c r="C183" s="137" t="s">
        <v>929</v>
      </c>
      <c r="D183" s="126" t="s">
        <v>789</v>
      </c>
      <c r="E183" s="112" t="s">
        <v>1102</v>
      </c>
      <c r="F183" s="7" t="s">
        <v>19</v>
      </c>
    </row>
    <row r="184" spans="1:9" ht="24.75" customHeight="1" x14ac:dyDescent="0.25">
      <c r="A184" s="184" t="s">
        <v>811</v>
      </c>
      <c r="B184" s="126"/>
      <c r="C184" s="129" t="s">
        <v>1075</v>
      </c>
      <c r="D184" s="126"/>
      <c r="E184" s="57" t="s">
        <v>809</v>
      </c>
      <c r="F184" s="7"/>
    </row>
    <row r="185" spans="1:9" ht="33" hidden="1" customHeight="1" x14ac:dyDescent="0.25">
      <c r="A185" s="186"/>
      <c r="B185" s="126"/>
      <c r="C185" s="129" t="s">
        <v>1075</v>
      </c>
      <c r="D185" s="126"/>
      <c r="E185" s="57"/>
      <c r="F185" s="11"/>
    </row>
    <row r="186" spans="1:9" ht="33" customHeight="1" thickBot="1" x14ac:dyDescent="0.3">
      <c r="A186" s="180" t="s">
        <v>812</v>
      </c>
      <c r="B186" s="126"/>
      <c r="C186" s="129" t="s">
        <v>1075</v>
      </c>
      <c r="D186" s="126"/>
      <c r="E186" s="57" t="s">
        <v>809</v>
      </c>
      <c r="F186" s="11"/>
    </row>
    <row r="187" spans="1:9" ht="33" customHeight="1" thickBot="1" x14ac:dyDescent="0.3">
      <c r="A187" s="188" t="s">
        <v>787</v>
      </c>
      <c r="B187" s="189"/>
      <c r="C187" s="189"/>
      <c r="D187" s="190"/>
      <c r="E187" s="158" t="s">
        <v>49</v>
      </c>
      <c r="F187" s="158">
        <f>COUNTIF(D157:D186,E187)</f>
        <v>2</v>
      </c>
    </row>
    <row r="188" spans="1:9" ht="33" customHeight="1" thickBot="1" x14ac:dyDescent="0.3">
      <c r="A188" s="160"/>
      <c r="B188" s="161"/>
      <c r="C188" s="161"/>
      <c r="D188" s="162"/>
      <c r="E188" s="158" t="s">
        <v>9</v>
      </c>
      <c r="F188" s="158">
        <f>COUNTIF(D167:D186,E188)</f>
        <v>8</v>
      </c>
    </row>
    <row r="189" spans="1:9" ht="33" customHeight="1" thickBot="1" x14ac:dyDescent="0.3">
      <c r="A189" s="191" t="s">
        <v>969</v>
      </c>
      <c r="B189" s="192"/>
      <c r="C189" s="192"/>
      <c r="D189" s="193"/>
      <c r="E189" s="158"/>
      <c r="F189" s="158">
        <f>COUNTA(F167:F186)</f>
        <v>16</v>
      </c>
    </row>
    <row r="191" spans="1:9" ht="33" customHeight="1" thickBot="1" x14ac:dyDescent="0.3">
      <c r="A191" s="15"/>
    </row>
    <row r="192" spans="1:9" ht="33" customHeight="1" x14ac:dyDescent="0.25">
      <c r="A192" s="196" t="s">
        <v>900</v>
      </c>
      <c r="B192" s="197"/>
      <c r="C192" s="197"/>
      <c r="D192" s="197"/>
      <c r="E192" s="197"/>
      <c r="F192" s="198"/>
      <c r="H192" s="194" t="s">
        <v>791</v>
      </c>
      <c r="I192" s="195"/>
    </row>
    <row r="193" spans="1:9" ht="33" customHeight="1" x14ac:dyDescent="0.25">
      <c r="A193" s="33" t="s">
        <v>1</v>
      </c>
      <c r="B193" s="124" t="s">
        <v>2</v>
      </c>
      <c r="C193" s="125" t="s">
        <v>3</v>
      </c>
      <c r="D193" s="125" t="s">
        <v>239</v>
      </c>
      <c r="E193" s="35" t="s">
        <v>4</v>
      </c>
      <c r="F193" s="36" t="s">
        <v>780</v>
      </c>
      <c r="H193" s="18" t="s">
        <v>778</v>
      </c>
      <c r="I193" s="19">
        <f t="shared" ref="I193:I198" si="5">COUNTIF($D$194:$D$199,H193)</f>
        <v>0</v>
      </c>
    </row>
    <row r="194" spans="1:9" ht="33" customHeight="1" x14ac:dyDescent="0.25">
      <c r="A194" s="118" t="s">
        <v>800</v>
      </c>
      <c r="B194" s="127">
        <v>286</v>
      </c>
      <c r="C194" s="135" t="s">
        <v>174</v>
      </c>
      <c r="D194" s="127" t="str">
        <f>VLOOKUP(B194,Planilha2!$A$2:$F$305,6,0)</f>
        <v>ANALISTA JUDICIÁRIO</v>
      </c>
      <c r="E194" s="112" t="s">
        <v>994</v>
      </c>
      <c r="F194" s="20" t="s">
        <v>5</v>
      </c>
      <c r="H194" s="17" t="s">
        <v>49</v>
      </c>
      <c r="I194" s="19">
        <f t="shared" si="5"/>
        <v>2</v>
      </c>
    </row>
    <row r="195" spans="1:9" ht="33" customHeight="1" x14ac:dyDescent="0.25">
      <c r="A195" s="118" t="s">
        <v>1103</v>
      </c>
      <c r="B195" s="126">
        <v>973</v>
      </c>
      <c r="C195" s="137" t="s">
        <v>930</v>
      </c>
      <c r="D195" s="126" t="s">
        <v>789</v>
      </c>
      <c r="E195" s="112" t="s">
        <v>1099</v>
      </c>
      <c r="F195" s="20" t="s">
        <v>19</v>
      </c>
      <c r="H195" s="17" t="s">
        <v>9</v>
      </c>
      <c r="I195" s="19">
        <f t="shared" si="5"/>
        <v>3</v>
      </c>
    </row>
    <row r="196" spans="1:9" ht="33" customHeight="1" x14ac:dyDescent="0.25">
      <c r="A196" s="118" t="s">
        <v>803</v>
      </c>
      <c r="B196" s="127">
        <v>544</v>
      </c>
      <c r="C196" s="135" t="s">
        <v>804</v>
      </c>
      <c r="D196" s="127" t="s">
        <v>49</v>
      </c>
      <c r="E196" s="112" t="s">
        <v>995</v>
      </c>
      <c r="F196" s="20" t="s">
        <v>5</v>
      </c>
      <c r="H196" s="69" t="s">
        <v>31</v>
      </c>
      <c r="I196" s="58">
        <f t="shared" si="5"/>
        <v>0</v>
      </c>
    </row>
    <row r="197" spans="1:9" ht="33" customHeight="1" x14ac:dyDescent="0.25">
      <c r="A197" s="180" t="s">
        <v>802</v>
      </c>
      <c r="B197" s="126">
        <v>275</v>
      </c>
      <c r="C197" s="131" t="s">
        <v>176</v>
      </c>
      <c r="D197" s="126" t="str">
        <f>VLOOKUP(B197,Planilha2!$A$2:$F$305,6,0)</f>
        <v>TÉCNICO JUDICIÁRIO</v>
      </c>
      <c r="E197" s="57" t="s">
        <v>809</v>
      </c>
      <c r="F197" s="11" t="s">
        <v>5</v>
      </c>
      <c r="H197" s="18" t="s">
        <v>789</v>
      </c>
      <c r="I197" s="19">
        <f t="shared" si="5"/>
        <v>1</v>
      </c>
    </row>
    <row r="198" spans="1:9" ht="25.5" x14ac:dyDescent="0.25">
      <c r="A198" s="118" t="s">
        <v>801</v>
      </c>
      <c r="B198" s="127">
        <v>459</v>
      </c>
      <c r="C198" s="135" t="s">
        <v>175</v>
      </c>
      <c r="D198" s="127" t="str">
        <f>VLOOKUP(B198,Planilha2!$A$2:$F$305,6,0)</f>
        <v>TÉCNICO JUDICIÁRIO</v>
      </c>
      <c r="E198" s="112" t="s">
        <v>1014</v>
      </c>
      <c r="F198" s="20" t="s">
        <v>5</v>
      </c>
      <c r="H198" s="18" t="s">
        <v>788</v>
      </c>
      <c r="I198" s="19">
        <f t="shared" si="5"/>
        <v>0</v>
      </c>
    </row>
    <row r="199" spans="1:9" ht="25.5" customHeight="1" thickBot="1" x14ac:dyDescent="0.3">
      <c r="A199" s="180" t="s">
        <v>177</v>
      </c>
      <c r="B199" s="126">
        <v>856</v>
      </c>
      <c r="C199" s="131" t="s">
        <v>20</v>
      </c>
      <c r="D199" s="126" t="s">
        <v>9</v>
      </c>
      <c r="E199" s="57" t="s">
        <v>809</v>
      </c>
      <c r="F199" s="11" t="s">
        <v>5</v>
      </c>
      <c r="H199" s="18" t="s">
        <v>947</v>
      </c>
      <c r="I199" s="19">
        <f>SUM(I193:I198)</f>
        <v>6</v>
      </c>
    </row>
    <row r="200" spans="1:9" ht="33" customHeight="1" thickBot="1" x14ac:dyDescent="0.3">
      <c r="A200" s="188" t="s">
        <v>787</v>
      </c>
      <c r="B200" s="189"/>
      <c r="C200" s="189"/>
      <c r="D200" s="190"/>
      <c r="E200" s="158" t="s">
        <v>49</v>
      </c>
      <c r="F200" s="158">
        <f>COUNTIF(D194:D199,E200)</f>
        <v>2</v>
      </c>
    </row>
    <row r="201" spans="1:9" ht="33" customHeight="1" thickBot="1" x14ac:dyDescent="0.3">
      <c r="A201" s="160"/>
      <c r="B201" s="161"/>
      <c r="C201" s="161"/>
      <c r="D201" s="162"/>
      <c r="E201" s="158" t="s">
        <v>9</v>
      </c>
      <c r="F201" s="158">
        <f>COUNTIF(D194:D199,E201)</f>
        <v>3</v>
      </c>
    </row>
    <row r="202" spans="1:9" ht="33" customHeight="1" thickBot="1" x14ac:dyDescent="0.3">
      <c r="A202" s="191" t="s">
        <v>963</v>
      </c>
      <c r="B202" s="192"/>
      <c r="C202" s="192"/>
      <c r="D202" s="193"/>
      <c r="E202" s="158"/>
      <c r="F202" s="158">
        <f>COUNTA(F194:F199)</f>
        <v>6</v>
      </c>
    </row>
    <row r="203" spans="1:9" ht="15" customHeight="1" x14ac:dyDescent="0.25"/>
    <row r="204" spans="1:9" ht="33" customHeight="1" thickBot="1" x14ac:dyDescent="0.3">
      <c r="A204" s="15"/>
    </row>
    <row r="205" spans="1:9" ht="33" customHeight="1" x14ac:dyDescent="0.25">
      <c r="A205" s="196" t="s">
        <v>901</v>
      </c>
      <c r="B205" s="197"/>
      <c r="C205" s="197"/>
      <c r="D205" s="197"/>
      <c r="E205" s="197"/>
      <c r="F205" s="198"/>
      <c r="H205" s="194" t="s">
        <v>791</v>
      </c>
      <c r="I205" s="195"/>
    </row>
    <row r="206" spans="1:9" ht="33" customHeight="1" x14ac:dyDescent="0.25">
      <c r="A206" s="33" t="s">
        <v>1</v>
      </c>
      <c r="B206" s="124" t="s">
        <v>2</v>
      </c>
      <c r="C206" s="125" t="s">
        <v>3</v>
      </c>
      <c r="D206" s="125" t="s">
        <v>239</v>
      </c>
      <c r="E206" s="35" t="s">
        <v>4</v>
      </c>
      <c r="F206" s="36" t="s">
        <v>780</v>
      </c>
      <c r="H206" s="18" t="s">
        <v>778</v>
      </c>
      <c r="I206" s="19">
        <f t="shared" ref="I206:I211" si="6">COUNTIF($D$207:$D$209,H206)</f>
        <v>0</v>
      </c>
    </row>
    <row r="207" spans="1:9" ht="33" customHeight="1" x14ac:dyDescent="0.25">
      <c r="A207" s="113" t="s">
        <v>813</v>
      </c>
      <c r="B207" s="127">
        <v>1013</v>
      </c>
      <c r="C207" s="135" t="s">
        <v>977</v>
      </c>
      <c r="D207" s="127" t="s">
        <v>31</v>
      </c>
      <c r="E207" s="112" t="s">
        <v>1015</v>
      </c>
      <c r="F207" s="20" t="s">
        <v>31</v>
      </c>
      <c r="H207" s="17" t="s">
        <v>49</v>
      </c>
      <c r="I207" s="19">
        <f t="shared" si="6"/>
        <v>0</v>
      </c>
    </row>
    <row r="208" spans="1:9" ht="33" customHeight="1" x14ac:dyDescent="0.25">
      <c r="A208" s="118" t="s">
        <v>826</v>
      </c>
      <c r="B208" s="127">
        <v>1012</v>
      </c>
      <c r="C208" s="135" t="s">
        <v>978</v>
      </c>
      <c r="D208" s="127" t="s">
        <v>789</v>
      </c>
      <c r="E208" s="112" t="s">
        <v>1013</v>
      </c>
      <c r="F208" s="20" t="s">
        <v>19</v>
      </c>
      <c r="H208" s="17" t="s">
        <v>9</v>
      </c>
      <c r="I208" s="19">
        <f t="shared" si="6"/>
        <v>0</v>
      </c>
    </row>
    <row r="209" spans="1:9" s="25" customFormat="1" ht="34.5" customHeight="1" thickBot="1" x14ac:dyDescent="0.3">
      <c r="A209" s="118" t="s">
        <v>1093</v>
      </c>
      <c r="B209" s="127">
        <v>940</v>
      </c>
      <c r="C209" s="130" t="s">
        <v>832</v>
      </c>
      <c r="D209" s="127" t="s">
        <v>789</v>
      </c>
      <c r="E209" s="112" t="s">
        <v>1094</v>
      </c>
      <c r="F209" s="20" t="s">
        <v>19</v>
      </c>
      <c r="H209" s="18" t="s">
        <v>31</v>
      </c>
      <c r="I209" s="19">
        <f t="shared" si="6"/>
        <v>1</v>
      </c>
    </row>
    <row r="210" spans="1:9" s="159" customFormat="1" ht="33" customHeight="1" thickBot="1" x14ac:dyDescent="0.35">
      <c r="A210" s="188" t="s">
        <v>787</v>
      </c>
      <c r="B210" s="189"/>
      <c r="C210" s="189"/>
      <c r="D210" s="190"/>
      <c r="E210" s="158" t="s">
        <v>49</v>
      </c>
      <c r="F210" s="158">
        <f>COUNTIF(D207:D209,E210)</f>
        <v>0</v>
      </c>
      <c r="H210" s="18" t="s">
        <v>789</v>
      </c>
      <c r="I210" s="19">
        <f t="shared" si="6"/>
        <v>2</v>
      </c>
    </row>
    <row r="211" spans="1:9" s="159" customFormat="1" ht="27.75" customHeight="1" thickBot="1" x14ac:dyDescent="0.35">
      <c r="A211" s="160"/>
      <c r="B211" s="161"/>
      <c r="C211" s="161"/>
      <c r="D211" s="162"/>
      <c r="E211" s="158" t="s">
        <v>9</v>
      </c>
      <c r="F211" s="158">
        <f>COUNTIF(D207:D209,E211)</f>
        <v>0</v>
      </c>
      <c r="H211" s="18" t="s">
        <v>788</v>
      </c>
      <c r="I211" s="19">
        <f t="shared" si="6"/>
        <v>0</v>
      </c>
    </row>
    <row r="212" spans="1:9" s="159" customFormat="1" ht="37.5" customHeight="1" thickBot="1" x14ac:dyDescent="0.35">
      <c r="A212" s="191" t="s">
        <v>964</v>
      </c>
      <c r="B212" s="192"/>
      <c r="C212" s="192"/>
      <c r="D212" s="193"/>
      <c r="E212" s="158"/>
      <c r="F212" s="158">
        <f>COUNTA(F207:F209)</f>
        <v>3</v>
      </c>
      <c r="H212" s="18" t="s">
        <v>790</v>
      </c>
      <c r="I212" s="19">
        <f>SUM(I206:I211)</f>
        <v>3</v>
      </c>
    </row>
    <row r="213" spans="1:9" ht="27.75" customHeight="1" x14ac:dyDescent="0.25">
      <c r="A213" s="15"/>
    </row>
    <row r="214" spans="1:9" ht="27.75" customHeight="1" thickBot="1" x14ac:dyDescent="0.3">
      <c r="A214" s="15"/>
    </row>
    <row r="215" spans="1:9" ht="33" customHeight="1" x14ac:dyDescent="0.25">
      <c r="A215" s="196" t="s">
        <v>107</v>
      </c>
      <c r="B215" s="197"/>
      <c r="C215" s="197"/>
      <c r="D215" s="197"/>
      <c r="E215" s="197"/>
      <c r="F215" s="198"/>
      <c r="H215" s="194" t="s">
        <v>791</v>
      </c>
      <c r="I215" s="195"/>
    </row>
    <row r="216" spans="1:9" ht="33" customHeight="1" x14ac:dyDescent="0.25">
      <c r="A216" s="33" t="s">
        <v>1</v>
      </c>
      <c r="B216" s="124" t="s">
        <v>2</v>
      </c>
      <c r="C216" s="125" t="s">
        <v>3</v>
      </c>
      <c r="D216" s="125" t="s">
        <v>239</v>
      </c>
      <c r="E216" s="35" t="s">
        <v>4</v>
      </c>
      <c r="F216" s="36" t="s">
        <v>780</v>
      </c>
      <c r="H216" s="18" t="s">
        <v>778</v>
      </c>
      <c r="I216" s="19">
        <f t="shared" ref="I216:I221" si="7">COUNTIF($D$217:$D$248,H216)</f>
        <v>0</v>
      </c>
    </row>
    <row r="217" spans="1:9" ht="33" customHeight="1" x14ac:dyDescent="0.25">
      <c r="A217" s="79" t="s">
        <v>847</v>
      </c>
      <c r="B217" s="127">
        <v>889</v>
      </c>
      <c r="C217" s="130" t="s">
        <v>793</v>
      </c>
      <c r="D217" s="127" t="s">
        <v>31</v>
      </c>
      <c r="E217" s="112" t="s">
        <v>1016</v>
      </c>
      <c r="F217" s="20" t="s">
        <v>31</v>
      </c>
      <c r="H217" s="17" t="s">
        <v>49</v>
      </c>
      <c r="I217" s="19">
        <f t="shared" si="7"/>
        <v>4</v>
      </c>
    </row>
    <row r="218" spans="1:9" ht="33" customHeight="1" x14ac:dyDescent="0.25">
      <c r="A218" s="114" t="s">
        <v>843</v>
      </c>
      <c r="B218" s="127">
        <v>307</v>
      </c>
      <c r="C218" s="135" t="s">
        <v>102</v>
      </c>
      <c r="D218" s="127" t="s">
        <v>9</v>
      </c>
      <c r="E218" s="112" t="s">
        <v>1005</v>
      </c>
      <c r="F218" s="20" t="s">
        <v>5</v>
      </c>
      <c r="H218" s="17" t="s">
        <v>9</v>
      </c>
      <c r="I218" s="19">
        <f t="shared" si="7"/>
        <v>16</v>
      </c>
    </row>
    <row r="219" spans="1:9" ht="33" customHeight="1" x14ac:dyDescent="0.25">
      <c r="A219" s="118" t="s">
        <v>1084</v>
      </c>
      <c r="B219" s="126">
        <v>122</v>
      </c>
      <c r="C219" s="131" t="s">
        <v>7</v>
      </c>
      <c r="D219" s="126" t="s">
        <v>49</v>
      </c>
      <c r="E219" s="112" t="s">
        <v>1018</v>
      </c>
      <c r="F219" s="20" t="s">
        <v>5</v>
      </c>
      <c r="H219" s="18" t="s">
        <v>788</v>
      </c>
      <c r="I219" s="19">
        <f t="shared" si="7"/>
        <v>0</v>
      </c>
    </row>
    <row r="220" spans="1:9" ht="33" customHeight="1" x14ac:dyDescent="0.25">
      <c r="A220" s="184" t="s">
        <v>1085</v>
      </c>
      <c r="B220" s="127">
        <v>1040</v>
      </c>
      <c r="C220" s="135" t="s">
        <v>1047</v>
      </c>
      <c r="D220" s="127" t="s">
        <v>31</v>
      </c>
      <c r="E220" s="112" t="s">
        <v>1014</v>
      </c>
      <c r="F220" s="20" t="s">
        <v>31</v>
      </c>
      <c r="H220" s="18" t="s">
        <v>31</v>
      </c>
      <c r="I220" s="19">
        <f t="shared" si="7"/>
        <v>2</v>
      </c>
    </row>
    <row r="221" spans="1:9" ht="33" customHeight="1" x14ac:dyDescent="0.25">
      <c r="A221" s="185"/>
      <c r="B221" s="126">
        <v>1053</v>
      </c>
      <c r="C221" s="137" t="s">
        <v>1061</v>
      </c>
      <c r="D221" s="126" t="s">
        <v>789</v>
      </c>
      <c r="E221" s="57" t="s">
        <v>1079</v>
      </c>
      <c r="F221" s="29" t="s">
        <v>971</v>
      </c>
      <c r="H221" s="18" t="s">
        <v>789</v>
      </c>
      <c r="I221" s="19">
        <f t="shared" si="7"/>
        <v>7</v>
      </c>
    </row>
    <row r="222" spans="1:9" ht="33" customHeight="1" x14ac:dyDescent="0.25">
      <c r="A222" s="185"/>
      <c r="B222" s="126">
        <v>74</v>
      </c>
      <c r="C222" s="131" t="s">
        <v>116</v>
      </c>
      <c r="D222" s="126" t="str">
        <f>VLOOKUP(B222,Planilha2!$A$2:$F$305,6,0)</f>
        <v>TÉCNICO JUDICIÁRIO</v>
      </c>
      <c r="E222" s="57" t="s">
        <v>9</v>
      </c>
      <c r="F222" s="11" t="s">
        <v>5</v>
      </c>
      <c r="H222" s="18" t="s">
        <v>790</v>
      </c>
      <c r="I222" s="19">
        <f>SUM(I216:I221)</f>
        <v>29</v>
      </c>
    </row>
    <row r="223" spans="1:9" ht="33" customHeight="1" x14ac:dyDescent="0.25">
      <c r="A223" s="186"/>
      <c r="B223" s="146">
        <v>991</v>
      </c>
      <c r="C223" s="131" t="s">
        <v>942</v>
      </c>
      <c r="D223" s="126" t="s">
        <v>9</v>
      </c>
      <c r="E223" s="57" t="s">
        <v>992</v>
      </c>
      <c r="F223" s="11" t="s">
        <v>5</v>
      </c>
    </row>
    <row r="224" spans="1:9" ht="33" customHeight="1" x14ac:dyDescent="0.25">
      <c r="A224" s="180" t="s">
        <v>844</v>
      </c>
      <c r="B224" s="127">
        <v>954</v>
      </c>
      <c r="C224" s="130" t="s">
        <v>1046</v>
      </c>
      <c r="D224" s="127" t="s">
        <v>789</v>
      </c>
      <c r="E224" s="112" t="s">
        <v>1018</v>
      </c>
      <c r="F224" s="92" t="s">
        <v>19</v>
      </c>
    </row>
    <row r="225" spans="1:6" ht="33" customHeight="1" x14ac:dyDescent="0.25">
      <c r="A225" s="117" t="s">
        <v>952</v>
      </c>
      <c r="B225" s="126">
        <v>813</v>
      </c>
      <c r="C225" s="137" t="s">
        <v>749</v>
      </c>
      <c r="D225" s="126" t="s">
        <v>9</v>
      </c>
      <c r="E225" s="57" t="s">
        <v>992</v>
      </c>
      <c r="F225" s="11" t="s">
        <v>5</v>
      </c>
    </row>
    <row r="226" spans="1:6" ht="33" customHeight="1" x14ac:dyDescent="0.25">
      <c r="A226" s="184" t="s">
        <v>109</v>
      </c>
      <c r="B226" s="147">
        <v>910</v>
      </c>
      <c r="C226" s="148" t="s">
        <v>820</v>
      </c>
      <c r="D226" s="147" t="s">
        <v>789</v>
      </c>
      <c r="E226" s="75" t="s">
        <v>1014</v>
      </c>
      <c r="F226" s="27" t="s">
        <v>19</v>
      </c>
    </row>
    <row r="227" spans="1:6" ht="33" customHeight="1" x14ac:dyDescent="0.25">
      <c r="A227" s="185"/>
      <c r="B227" s="126">
        <v>997</v>
      </c>
      <c r="C227" s="137" t="s">
        <v>954</v>
      </c>
      <c r="D227" s="126" t="s">
        <v>9</v>
      </c>
      <c r="E227" s="57" t="s">
        <v>9</v>
      </c>
      <c r="F227" s="11" t="s">
        <v>5</v>
      </c>
    </row>
    <row r="228" spans="1:6" ht="33" customHeight="1" x14ac:dyDescent="0.25">
      <c r="A228" s="185"/>
      <c r="B228" s="126">
        <v>1031</v>
      </c>
      <c r="C228" s="137" t="s">
        <v>1038</v>
      </c>
      <c r="D228" s="126" t="s">
        <v>9</v>
      </c>
      <c r="E228" s="57" t="s">
        <v>1020</v>
      </c>
      <c r="F228" s="11" t="s">
        <v>5</v>
      </c>
    </row>
    <row r="229" spans="1:6" ht="33" customHeight="1" x14ac:dyDescent="0.25">
      <c r="A229" s="186"/>
      <c r="B229" s="126">
        <v>1064</v>
      </c>
      <c r="C229" s="137" t="s">
        <v>1126</v>
      </c>
      <c r="D229" s="126" t="s">
        <v>9</v>
      </c>
      <c r="E229" s="126" t="s">
        <v>9</v>
      </c>
      <c r="F229" s="11" t="s">
        <v>5</v>
      </c>
    </row>
    <row r="230" spans="1:6" ht="33" customHeight="1" x14ac:dyDescent="0.25">
      <c r="A230" s="184" t="s">
        <v>846</v>
      </c>
      <c r="B230" s="126">
        <v>797</v>
      </c>
      <c r="C230" s="131" t="s">
        <v>111</v>
      </c>
      <c r="D230" s="126" t="s">
        <v>49</v>
      </c>
      <c r="E230" s="57" t="s">
        <v>809</v>
      </c>
      <c r="F230" s="11" t="s">
        <v>5</v>
      </c>
    </row>
    <row r="231" spans="1:6" ht="33" customHeight="1" x14ac:dyDescent="0.25">
      <c r="A231" s="186"/>
      <c r="B231" s="126">
        <v>925</v>
      </c>
      <c r="C231" s="137" t="s">
        <v>824</v>
      </c>
      <c r="D231" s="126" t="s">
        <v>9</v>
      </c>
      <c r="E231" s="57" t="s">
        <v>1020</v>
      </c>
      <c r="F231" s="11" t="s">
        <v>5</v>
      </c>
    </row>
    <row r="232" spans="1:6" ht="33" customHeight="1" x14ac:dyDescent="0.25">
      <c r="A232" s="180" t="s">
        <v>923</v>
      </c>
      <c r="B232" s="138">
        <v>1000</v>
      </c>
      <c r="C232" s="131" t="s">
        <v>112</v>
      </c>
      <c r="D232" s="126" t="s">
        <v>49</v>
      </c>
      <c r="E232" s="57" t="s">
        <v>809</v>
      </c>
      <c r="F232" s="11" t="s">
        <v>5</v>
      </c>
    </row>
    <row r="233" spans="1:6" ht="33" customHeight="1" x14ac:dyDescent="0.25">
      <c r="A233" s="80" t="s">
        <v>845</v>
      </c>
      <c r="B233" s="132">
        <v>971</v>
      </c>
      <c r="C233" s="149" t="s">
        <v>924</v>
      </c>
      <c r="D233" s="126" t="s">
        <v>789</v>
      </c>
      <c r="E233" s="73" t="s">
        <v>995</v>
      </c>
      <c r="F233" s="11" t="s">
        <v>925</v>
      </c>
    </row>
    <row r="234" spans="1:6" ht="33" customHeight="1" x14ac:dyDescent="0.25">
      <c r="A234" s="202" t="s">
        <v>120</v>
      </c>
      <c r="B234" s="132">
        <v>1043</v>
      </c>
      <c r="C234" s="141" t="s">
        <v>1051</v>
      </c>
      <c r="D234" s="126" t="s">
        <v>789</v>
      </c>
      <c r="E234" s="57" t="s">
        <v>1011</v>
      </c>
      <c r="F234" s="28" t="s">
        <v>19</v>
      </c>
    </row>
    <row r="235" spans="1:6" ht="33" hidden="1" customHeight="1" x14ac:dyDescent="0.25">
      <c r="A235" s="203"/>
      <c r="B235" s="146"/>
      <c r="C235" s="131"/>
      <c r="D235" s="126"/>
      <c r="E235" s="57"/>
      <c r="F235" s="11"/>
    </row>
    <row r="236" spans="1:6" ht="36" customHeight="1" x14ac:dyDescent="0.25">
      <c r="A236" s="202" t="s">
        <v>951</v>
      </c>
      <c r="B236" s="126">
        <v>948</v>
      </c>
      <c r="C236" s="137" t="s">
        <v>943</v>
      </c>
      <c r="D236" s="126" t="s">
        <v>789</v>
      </c>
      <c r="E236" s="57" t="s">
        <v>809</v>
      </c>
      <c r="F236" s="67" t="s">
        <v>909</v>
      </c>
    </row>
    <row r="237" spans="1:6" ht="36" customHeight="1" x14ac:dyDescent="0.25">
      <c r="A237" s="203"/>
      <c r="B237" s="126">
        <v>1060</v>
      </c>
      <c r="C237" s="137" t="s">
        <v>1077</v>
      </c>
      <c r="D237" s="126" t="s">
        <v>9</v>
      </c>
      <c r="E237" s="76" t="s">
        <v>1080</v>
      </c>
      <c r="F237" s="72" t="s">
        <v>5</v>
      </c>
    </row>
    <row r="238" spans="1:6" ht="36.6" customHeight="1" x14ac:dyDescent="0.25">
      <c r="A238" s="204"/>
      <c r="B238" s="132"/>
      <c r="C238" s="129" t="s">
        <v>1075</v>
      </c>
      <c r="D238" s="126"/>
      <c r="E238" s="57" t="s">
        <v>1019</v>
      </c>
      <c r="F238" s="28"/>
    </row>
    <row r="239" spans="1:6" ht="33.6" customHeight="1" x14ac:dyDescent="0.25">
      <c r="A239" s="185" t="s">
        <v>953</v>
      </c>
      <c r="B239" s="132">
        <v>698</v>
      </c>
      <c r="C239" s="141" t="s">
        <v>127</v>
      </c>
      <c r="D239" s="132" t="str">
        <f>VLOOKUP(B239,Planilha2!$A$2:$F$305,6,0)</f>
        <v>TÉCNICO JUDICIÁRIO</v>
      </c>
      <c r="E239" s="57" t="s">
        <v>809</v>
      </c>
      <c r="F239" s="11" t="s">
        <v>5</v>
      </c>
    </row>
    <row r="240" spans="1:6" ht="33.6" customHeight="1" x14ac:dyDescent="0.25">
      <c r="A240" s="186"/>
      <c r="B240" s="126">
        <v>351</v>
      </c>
      <c r="C240" s="131" t="s">
        <v>222</v>
      </c>
      <c r="D240" s="126" t="str">
        <f>VLOOKUP(B240,Planilha2!$A$2:$F$305,6,0)</f>
        <v>TÉCNICO JUDICIÁRIO</v>
      </c>
      <c r="E240" s="57" t="s">
        <v>1020</v>
      </c>
      <c r="F240" s="11" t="s">
        <v>5</v>
      </c>
    </row>
    <row r="241" spans="1:6" ht="32.450000000000003" customHeight="1" thickBot="1" x14ac:dyDescent="0.3">
      <c r="A241" s="113" t="s">
        <v>842</v>
      </c>
      <c r="B241" s="127">
        <v>770</v>
      </c>
      <c r="C241" s="135" t="s">
        <v>68</v>
      </c>
      <c r="D241" s="150" t="s">
        <v>49</v>
      </c>
      <c r="E241" s="112" t="s">
        <v>995</v>
      </c>
      <c r="F241" s="11" t="s">
        <v>5</v>
      </c>
    </row>
    <row r="242" spans="1:6" ht="32.450000000000003" customHeight="1" x14ac:dyDescent="0.25">
      <c r="A242" s="187" t="s">
        <v>882</v>
      </c>
      <c r="B242" s="151">
        <v>921</v>
      </c>
      <c r="C242" s="131" t="s">
        <v>823</v>
      </c>
      <c r="D242" s="151" t="s">
        <v>789</v>
      </c>
      <c r="E242" s="77" t="s">
        <v>809</v>
      </c>
      <c r="F242" s="28" t="s">
        <v>19</v>
      </c>
    </row>
    <row r="243" spans="1:6" ht="32.450000000000003" customHeight="1" x14ac:dyDescent="0.25">
      <c r="A243" s="185"/>
      <c r="B243" s="151">
        <v>1063</v>
      </c>
      <c r="C243" s="131" t="s">
        <v>1125</v>
      </c>
      <c r="D243" s="151" t="s">
        <v>9</v>
      </c>
      <c r="E243" s="179" t="s">
        <v>9</v>
      </c>
      <c r="F243" s="28" t="s">
        <v>5</v>
      </c>
    </row>
    <row r="244" spans="1:6" ht="30" customHeight="1" x14ac:dyDescent="0.25">
      <c r="A244" s="185"/>
      <c r="B244" s="151"/>
      <c r="C244" s="129" t="s">
        <v>1075</v>
      </c>
      <c r="D244" s="126"/>
      <c r="E244" s="76" t="s">
        <v>1080</v>
      </c>
      <c r="F244" s="11"/>
    </row>
    <row r="245" spans="1:6" ht="28.5" customHeight="1" x14ac:dyDescent="0.25">
      <c r="A245" s="186"/>
      <c r="B245" s="126">
        <v>982</v>
      </c>
      <c r="C245" s="143" t="s">
        <v>1056</v>
      </c>
      <c r="D245" s="126" t="s">
        <v>9</v>
      </c>
      <c r="E245" s="76" t="s">
        <v>1019</v>
      </c>
      <c r="F245" s="11" t="s">
        <v>5</v>
      </c>
    </row>
    <row r="246" spans="1:6" ht="33.75" customHeight="1" x14ac:dyDescent="0.25">
      <c r="A246" s="184" t="s">
        <v>1045</v>
      </c>
      <c r="B246" s="126">
        <v>912</v>
      </c>
      <c r="C246" s="131" t="s">
        <v>821</v>
      </c>
      <c r="D246" s="126" t="s">
        <v>9</v>
      </c>
      <c r="E246" s="57" t="s">
        <v>809</v>
      </c>
      <c r="F246" s="11" t="s">
        <v>5</v>
      </c>
    </row>
    <row r="247" spans="1:6" ht="33.75" customHeight="1" x14ac:dyDescent="0.25">
      <c r="A247" s="185"/>
      <c r="B247" s="126">
        <v>788</v>
      </c>
      <c r="C247" s="131" t="s">
        <v>129</v>
      </c>
      <c r="D247" s="126" t="str">
        <f>VLOOKUP(B247,Planilha2!$A$2:$F$305,6,0)</f>
        <v>TÉCNICO JUDICIÁRIO</v>
      </c>
      <c r="E247" s="57" t="s">
        <v>1019</v>
      </c>
      <c r="F247" s="11" t="s">
        <v>5</v>
      </c>
    </row>
    <row r="248" spans="1:6" ht="33.75" customHeight="1" thickBot="1" x14ac:dyDescent="0.3">
      <c r="A248" s="185"/>
      <c r="B248" s="132">
        <v>129</v>
      </c>
      <c r="C248" s="134" t="s">
        <v>1066</v>
      </c>
      <c r="D248" s="132" t="str">
        <f>VLOOKUP(B248,Planilha2!$A$2:$F$305,6,0)</f>
        <v>TÉCNICO JUDICIÁRIO</v>
      </c>
      <c r="E248" s="76" t="s">
        <v>9</v>
      </c>
      <c r="F248" s="11" t="s">
        <v>5</v>
      </c>
    </row>
    <row r="249" spans="1:6" s="159" customFormat="1" ht="33" customHeight="1" thickBot="1" x14ac:dyDescent="0.35">
      <c r="A249" s="188" t="s">
        <v>787</v>
      </c>
      <c r="B249" s="189"/>
      <c r="C249" s="189"/>
      <c r="D249" s="190"/>
      <c r="E249" s="158" t="s">
        <v>49</v>
      </c>
      <c r="F249" s="158">
        <f>COUNTIF(D217:D248,E249)</f>
        <v>4</v>
      </c>
    </row>
    <row r="250" spans="1:6" s="159" customFormat="1" ht="27.75" customHeight="1" thickBot="1" x14ac:dyDescent="0.35">
      <c r="A250" s="160"/>
      <c r="B250" s="161"/>
      <c r="C250" s="161"/>
      <c r="D250" s="162"/>
      <c r="E250" s="158" t="s">
        <v>9</v>
      </c>
      <c r="F250" s="158">
        <f>COUNTIF(D217:D248,E250)</f>
        <v>16</v>
      </c>
    </row>
    <row r="251" spans="1:6" s="159" customFormat="1" ht="37.5" customHeight="1" thickBot="1" x14ac:dyDescent="0.35">
      <c r="A251" s="191" t="s">
        <v>130</v>
      </c>
      <c r="B251" s="192"/>
      <c r="C251" s="192"/>
      <c r="D251" s="193"/>
      <c r="E251" s="158"/>
      <c r="F251" s="158">
        <f>COUNTA(F217:F248)</f>
        <v>29</v>
      </c>
    </row>
    <row r="252" spans="1:6" ht="33.75" customHeight="1" x14ac:dyDescent="0.25">
      <c r="A252" s="15"/>
    </row>
    <row r="253" spans="1:6" ht="33.75" customHeight="1" thickBot="1" x14ac:dyDescent="0.3">
      <c r="A253" s="15"/>
    </row>
    <row r="254" spans="1:6" ht="33.75" customHeight="1" x14ac:dyDescent="0.25">
      <c r="A254" s="196" t="s">
        <v>131</v>
      </c>
      <c r="B254" s="197"/>
      <c r="C254" s="197"/>
      <c r="D254" s="197"/>
      <c r="E254" s="197"/>
      <c r="F254" s="198"/>
    </row>
    <row r="255" spans="1:6" ht="33.75" customHeight="1" x14ac:dyDescent="0.25">
      <c r="A255" s="33" t="s">
        <v>1</v>
      </c>
      <c r="B255" s="124" t="s">
        <v>2</v>
      </c>
      <c r="C255" s="125" t="s">
        <v>3</v>
      </c>
      <c r="D255" s="125" t="s">
        <v>239</v>
      </c>
      <c r="E255" s="35" t="s">
        <v>4</v>
      </c>
      <c r="F255" s="36" t="s">
        <v>780</v>
      </c>
    </row>
    <row r="256" spans="1:6" ht="21" customHeight="1" x14ac:dyDescent="0.25">
      <c r="A256" s="113" t="s">
        <v>132</v>
      </c>
      <c r="B256" s="127">
        <v>282</v>
      </c>
      <c r="C256" s="135" t="s">
        <v>149</v>
      </c>
      <c r="D256" s="127" t="s">
        <v>9</v>
      </c>
      <c r="E256" s="112" t="s">
        <v>994</v>
      </c>
      <c r="F256" s="11" t="s">
        <v>5</v>
      </c>
    </row>
    <row r="257" spans="1:9" ht="28.5" customHeight="1" x14ac:dyDescent="0.25">
      <c r="A257" s="200" t="s">
        <v>848</v>
      </c>
      <c r="B257" s="127">
        <v>1019</v>
      </c>
      <c r="C257" s="135" t="s">
        <v>979</v>
      </c>
      <c r="D257" s="127" t="s">
        <v>789</v>
      </c>
      <c r="E257" s="112" t="s">
        <v>1021</v>
      </c>
      <c r="F257" s="20" t="s">
        <v>818</v>
      </c>
    </row>
    <row r="258" spans="1:9" ht="28.5" customHeight="1" x14ac:dyDescent="0.25">
      <c r="A258" s="201"/>
      <c r="B258" s="126">
        <v>1027</v>
      </c>
      <c r="C258" s="137" t="s">
        <v>1034</v>
      </c>
      <c r="D258" s="126" t="s">
        <v>789</v>
      </c>
      <c r="E258" s="57" t="s">
        <v>1017</v>
      </c>
      <c r="F258" s="11" t="s">
        <v>818</v>
      </c>
    </row>
    <row r="259" spans="1:9" ht="24" customHeight="1" x14ac:dyDescent="0.25">
      <c r="A259" s="201"/>
      <c r="B259" s="126">
        <v>1061</v>
      </c>
      <c r="C259" s="131" t="s">
        <v>1082</v>
      </c>
      <c r="D259" s="126" t="s">
        <v>9</v>
      </c>
      <c r="E259" s="57" t="s">
        <v>9</v>
      </c>
      <c r="F259" s="11" t="s">
        <v>5</v>
      </c>
    </row>
    <row r="260" spans="1:9" ht="33" customHeight="1" x14ac:dyDescent="0.25">
      <c r="A260" s="118" t="s">
        <v>1089</v>
      </c>
      <c r="B260" s="127">
        <v>993</v>
      </c>
      <c r="C260" s="135" t="s">
        <v>945</v>
      </c>
      <c r="D260" s="127" t="s">
        <v>9</v>
      </c>
      <c r="E260" s="112" t="s">
        <v>1090</v>
      </c>
      <c r="F260" s="20" t="s">
        <v>5</v>
      </c>
    </row>
    <row r="261" spans="1:9" ht="33" customHeight="1" x14ac:dyDescent="0.25">
      <c r="A261" s="182" t="s">
        <v>1104</v>
      </c>
      <c r="B261" s="126">
        <v>1005</v>
      </c>
      <c r="C261" s="131" t="s">
        <v>960</v>
      </c>
      <c r="D261" s="126" t="s">
        <v>9</v>
      </c>
      <c r="E261" s="112" t="s">
        <v>809</v>
      </c>
      <c r="F261" s="20" t="s">
        <v>5</v>
      </c>
    </row>
    <row r="262" spans="1:9" ht="33" customHeight="1" x14ac:dyDescent="0.25">
      <c r="A262" s="113" t="s">
        <v>849</v>
      </c>
      <c r="B262" s="127">
        <v>637</v>
      </c>
      <c r="C262" s="135" t="s">
        <v>138</v>
      </c>
      <c r="D262" s="127" t="s">
        <v>9</v>
      </c>
      <c r="E262" s="112" t="s">
        <v>995</v>
      </c>
      <c r="F262" s="20" t="s">
        <v>5</v>
      </c>
    </row>
    <row r="263" spans="1:9" ht="33" customHeight="1" x14ac:dyDescent="0.25">
      <c r="A263" s="113" t="s">
        <v>1091</v>
      </c>
      <c r="B263" s="127">
        <v>978</v>
      </c>
      <c r="C263" s="135" t="s">
        <v>932</v>
      </c>
      <c r="D263" s="127" t="s">
        <v>9</v>
      </c>
      <c r="E263" s="112" t="s">
        <v>1090</v>
      </c>
      <c r="F263" s="20" t="s">
        <v>5</v>
      </c>
    </row>
    <row r="264" spans="1:9" ht="33" customHeight="1" x14ac:dyDescent="0.25">
      <c r="A264" s="184" t="s">
        <v>850</v>
      </c>
      <c r="B264" s="126">
        <v>1050</v>
      </c>
      <c r="C264" s="131" t="s">
        <v>1058</v>
      </c>
      <c r="D264" s="126" t="s">
        <v>9</v>
      </c>
      <c r="E264" s="57" t="s">
        <v>809</v>
      </c>
      <c r="F264" s="20" t="s">
        <v>19</v>
      </c>
    </row>
    <row r="265" spans="1:9" ht="33" customHeight="1" x14ac:dyDescent="0.25">
      <c r="A265" s="185"/>
      <c r="B265" s="126">
        <v>689</v>
      </c>
      <c r="C265" s="131" t="s">
        <v>118</v>
      </c>
      <c r="D265" s="126" t="s">
        <v>9</v>
      </c>
      <c r="E265" s="57" t="s">
        <v>998</v>
      </c>
      <c r="F265" s="11" t="s">
        <v>5</v>
      </c>
    </row>
    <row r="266" spans="1:9" ht="33" customHeight="1" x14ac:dyDescent="0.25">
      <c r="A266" s="186"/>
      <c r="B266" s="126">
        <v>1032</v>
      </c>
      <c r="C266" s="131" t="s">
        <v>1039</v>
      </c>
      <c r="D266" s="126" t="s">
        <v>9</v>
      </c>
      <c r="E266" s="57" t="s">
        <v>9</v>
      </c>
      <c r="F266" s="11" t="s">
        <v>5</v>
      </c>
    </row>
    <row r="267" spans="1:9" ht="33" customHeight="1" x14ac:dyDescent="0.25">
      <c r="A267" s="184" t="s">
        <v>851</v>
      </c>
      <c r="B267" s="126">
        <v>1055</v>
      </c>
      <c r="C267" s="137" t="s">
        <v>1064</v>
      </c>
      <c r="D267" s="126" t="s">
        <v>789</v>
      </c>
      <c r="E267" s="57" t="s">
        <v>1065</v>
      </c>
      <c r="F267" s="11" t="s">
        <v>818</v>
      </c>
    </row>
    <row r="268" spans="1:9" ht="33" customHeight="1" x14ac:dyDescent="0.25">
      <c r="A268" s="185"/>
      <c r="B268" s="126">
        <v>1048</v>
      </c>
      <c r="C268" s="137" t="s">
        <v>1054</v>
      </c>
      <c r="D268" s="126" t="s">
        <v>9</v>
      </c>
      <c r="E268" s="57" t="s">
        <v>998</v>
      </c>
      <c r="F268" s="11" t="s">
        <v>5</v>
      </c>
      <c r="H268" s="90"/>
      <c r="I268" s="91"/>
    </row>
    <row r="269" spans="1:9" ht="33" customHeight="1" x14ac:dyDescent="0.25">
      <c r="A269" s="186"/>
      <c r="B269" s="126">
        <v>1051</v>
      </c>
      <c r="C269" s="131" t="s">
        <v>1060</v>
      </c>
      <c r="D269" s="126" t="s">
        <v>9</v>
      </c>
      <c r="E269" s="57" t="s">
        <v>9</v>
      </c>
      <c r="F269" s="11" t="s">
        <v>5</v>
      </c>
      <c r="H269" s="18" t="s">
        <v>778</v>
      </c>
      <c r="I269" s="19">
        <f>COUNTIF($D$256:$D$297,H269)</f>
        <v>0</v>
      </c>
    </row>
    <row r="270" spans="1:9" ht="33" customHeight="1" x14ac:dyDescent="0.25">
      <c r="A270" s="184" t="s">
        <v>852</v>
      </c>
      <c r="B270" s="126"/>
      <c r="C270" s="129" t="s">
        <v>1075</v>
      </c>
      <c r="D270" s="126"/>
      <c r="E270" s="57" t="s">
        <v>809</v>
      </c>
      <c r="F270" s="11" t="s">
        <v>5</v>
      </c>
      <c r="H270" s="17" t="s">
        <v>49</v>
      </c>
      <c r="I270" s="19">
        <f>COUNTIF($D$256:$D$297,H270)</f>
        <v>2</v>
      </c>
    </row>
    <row r="271" spans="1:9" ht="33" customHeight="1" x14ac:dyDescent="0.25">
      <c r="A271" s="186"/>
      <c r="B271" s="152">
        <v>1036</v>
      </c>
      <c r="C271" s="131" t="s">
        <v>1041</v>
      </c>
      <c r="D271" s="126" t="s">
        <v>9</v>
      </c>
      <c r="E271" s="57" t="s">
        <v>998</v>
      </c>
      <c r="F271" s="11" t="s">
        <v>5</v>
      </c>
      <c r="H271" s="17" t="s">
        <v>9</v>
      </c>
      <c r="I271" s="19">
        <f>COUNTIF($D$256:$D$297,H271)</f>
        <v>32</v>
      </c>
    </row>
    <row r="272" spans="1:9" ht="33" customHeight="1" x14ac:dyDescent="0.25">
      <c r="A272" s="184" t="s">
        <v>938</v>
      </c>
      <c r="B272" s="126">
        <v>969</v>
      </c>
      <c r="C272" s="131" t="s">
        <v>926</v>
      </c>
      <c r="D272" s="126" t="s">
        <v>9</v>
      </c>
      <c r="E272" s="57" t="s">
        <v>1011</v>
      </c>
      <c r="F272" s="11" t="s">
        <v>5</v>
      </c>
      <c r="H272" s="18" t="s">
        <v>31</v>
      </c>
      <c r="I272" s="19">
        <f>COUNTIF($D$256:$D$297,H272)</f>
        <v>0</v>
      </c>
    </row>
    <row r="273" spans="1:9" ht="33" customHeight="1" x14ac:dyDescent="0.25">
      <c r="A273" s="185"/>
      <c r="B273" s="132">
        <v>1046</v>
      </c>
      <c r="C273" s="134" t="s">
        <v>1057</v>
      </c>
      <c r="D273" s="126" t="s">
        <v>9</v>
      </c>
      <c r="E273" s="57" t="s">
        <v>9</v>
      </c>
      <c r="F273" s="11" t="s">
        <v>5</v>
      </c>
      <c r="H273" s="18" t="s">
        <v>789</v>
      </c>
      <c r="I273" s="19">
        <v>3</v>
      </c>
    </row>
    <row r="274" spans="1:9" ht="33.75" customHeight="1" x14ac:dyDescent="0.25">
      <c r="A274" s="184" t="s">
        <v>853</v>
      </c>
      <c r="B274" s="127">
        <v>545</v>
      </c>
      <c r="C274" s="130" t="s">
        <v>157</v>
      </c>
      <c r="D274" s="126" t="str">
        <f>VLOOKUP(B274,Planilha2!$A$2:$F$305,6,0)</f>
        <v>TÉCNICO JUDICIÁRIO</v>
      </c>
      <c r="E274" s="112" t="s">
        <v>995</v>
      </c>
      <c r="F274" s="11" t="s">
        <v>5</v>
      </c>
      <c r="H274" s="18" t="s">
        <v>788</v>
      </c>
      <c r="I274" s="19">
        <v>1</v>
      </c>
    </row>
    <row r="275" spans="1:9" ht="33.75" customHeight="1" x14ac:dyDescent="0.25">
      <c r="A275" s="186"/>
      <c r="B275" s="126">
        <v>164</v>
      </c>
      <c r="C275" s="131" t="s">
        <v>143</v>
      </c>
      <c r="D275" s="126" t="str">
        <f>VLOOKUP(B275,Planilha2!$A$2:$F$305,6,0)</f>
        <v>TÉCNICO JUDICIÁRIO</v>
      </c>
      <c r="E275" s="57" t="s">
        <v>998</v>
      </c>
      <c r="F275" s="11" t="s">
        <v>5</v>
      </c>
      <c r="H275" s="18" t="s">
        <v>790</v>
      </c>
      <c r="I275" s="19">
        <f>SUM(I269:I274)</f>
        <v>38</v>
      </c>
    </row>
    <row r="276" spans="1:9" ht="33.75" customHeight="1" x14ac:dyDescent="0.25">
      <c r="A276" s="184" t="s">
        <v>805</v>
      </c>
      <c r="B276" s="126">
        <v>1058</v>
      </c>
      <c r="C276" s="131" t="s">
        <v>1073</v>
      </c>
      <c r="D276" s="127" t="s">
        <v>789</v>
      </c>
      <c r="E276" s="57" t="s">
        <v>1011</v>
      </c>
      <c r="F276" s="11" t="s">
        <v>1074</v>
      </c>
    </row>
    <row r="277" spans="1:9" ht="33.75" customHeight="1" x14ac:dyDescent="0.25">
      <c r="A277" s="185"/>
      <c r="B277" s="126">
        <v>371</v>
      </c>
      <c r="C277" s="137" t="s">
        <v>179</v>
      </c>
      <c r="D277" s="126" t="str">
        <f>VLOOKUP(B277,Planilha2!$A$2:$F$305,6,0)</f>
        <v>ANALISTA JUDICIÁRIO</v>
      </c>
      <c r="E277" s="57" t="s">
        <v>998</v>
      </c>
      <c r="F277" s="11" t="s">
        <v>5</v>
      </c>
    </row>
    <row r="278" spans="1:9" ht="33.75" customHeight="1" x14ac:dyDescent="0.25">
      <c r="A278" s="185"/>
      <c r="B278" s="151">
        <v>831</v>
      </c>
      <c r="C278" s="153" t="s">
        <v>1067</v>
      </c>
      <c r="D278" s="126" t="str">
        <f>VLOOKUP(B278,Planilha2!$A$2:$F$305,6,0)</f>
        <v>TÉCNICO JUDICIÁRIO</v>
      </c>
      <c r="E278" s="77" t="s">
        <v>9</v>
      </c>
      <c r="F278" s="28" t="s">
        <v>5</v>
      </c>
    </row>
    <row r="279" spans="1:9" ht="33.75" customHeight="1" x14ac:dyDescent="0.25">
      <c r="A279" s="186"/>
      <c r="B279" s="126">
        <v>1059</v>
      </c>
      <c r="C279" s="137" t="s">
        <v>1076</v>
      </c>
      <c r="D279" s="126" t="s">
        <v>9</v>
      </c>
      <c r="E279" s="57" t="s">
        <v>9</v>
      </c>
      <c r="F279" s="11" t="s">
        <v>5</v>
      </c>
    </row>
    <row r="280" spans="1:9" ht="33.75" customHeight="1" x14ac:dyDescent="0.25">
      <c r="A280" s="182" t="s">
        <v>158</v>
      </c>
      <c r="B280" s="126">
        <v>206</v>
      </c>
      <c r="C280" s="131" t="s">
        <v>159</v>
      </c>
      <c r="D280" s="126" t="str">
        <f>VLOOKUP(B280,Planilha2!$A$2:$F$305,6,0)</f>
        <v>TÉCNICO JUDICIÁRIO</v>
      </c>
      <c r="E280" s="57" t="s">
        <v>1011</v>
      </c>
      <c r="F280" s="11" t="s">
        <v>5</v>
      </c>
    </row>
    <row r="281" spans="1:9" ht="33.75" customHeight="1" x14ac:dyDescent="0.25">
      <c r="A281" s="184" t="s">
        <v>148</v>
      </c>
      <c r="B281" s="126"/>
      <c r="C281" s="129" t="s">
        <v>1075</v>
      </c>
      <c r="D281" s="126"/>
      <c r="E281" s="57" t="s">
        <v>809</v>
      </c>
      <c r="F281" s="11" t="s">
        <v>5</v>
      </c>
    </row>
    <row r="282" spans="1:9" ht="33.75" customHeight="1" x14ac:dyDescent="0.25">
      <c r="A282" s="185"/>
      <c r="B282" s="126">
        <v>205</v>
      </c>
      <c r="C282" s="131" t="s">
        <v>160</v>
      </c>
      <c r="D282" s="126" t="str">
        <f>VLOOKUP(B282,Planilha2!$A$2:$F$305,6,0)</f>
        <v>TÉCNICO JUDICIÁRIO</v>
      </c>
      <c r="E282" s="57" t="s">
        <v>1022</v>
      </c>
      <c r="F282" s="11" t="s">
        <v>5</v>
      </c>
      <c r="G282" s="25"/>
    </row>
    <row r="283" spans="1:9" ht="33" customHeight="1" x14ac:dyDescent="0.25">
      <c r="A283" s="185"/>
      <c r="B283" s="126">
        <v>294</v>
      </c>
      <c r="C283" s="131" t="s">
        <v>123</v>
      </c>
      <c r="D283" s="126" t="str">
        <f>VLOOKUP(B283,Planilha2!$A$2:$F$305,6,0)</f>
        <v>TÉCNICO JUDICIÁRIO</v>
      </c>
      <c r="E283" s="57" t="s">
        <v>9</v>
      </c>
      <c r="F283" s="11" t="s">
        <v>5</v>
      </c>
    </row>
    <row r="284" spans="1:9" ht="33" customHeight="1" x14ac:dyDescent="0.25">
      <c r="A284" s="186"/>
      <c r="B284" s="126">
        <v>1052</v>
      </c>
      <c r="C284" s="131" t="s">
        <v>1059</v>
      </c>
      <c r="D284" s="126" t="s">
        <v>9</v>
      </c>
      <c r="E284" s="57" t="s">
        <v>9</v>
      </c>
      <c r="F284" s="11" t="s">
        <v>5</v>
      </c>
    </row>
    <row r="285" spans="1:9" ht="33" customHeight="1" x14ac:dyDescent="0.25">
      <c r="A285" s="199" t="s">
        <v>871</v>
      </c>
      <c r="B285" s="127">
        <v>830</v>
      </c>
      <c r="C285" s="135" t="s">
        <v>133</v>
      </c>
      <c r="D285" s="127" t="s">
        <v>49</v>
      </c>
      <c r="E285" s="112" t="s">
        <v>995</v>
      </c>
      <c r="F285" s="20" t="s">
        <v>5</v>
      </c>
    </row>
    <row r="286" spans="1:9" ht="33" customHeight="1" x14ac:dyDescent="0.25">
      <c r="A286" s="199"/>
      <c r="B286" s="126">
        <v>785</v>
      </c>
      <c r="C286" s="131" t="s">
        <v>136</v>
      </c>
      <c r="D286" s="126" t="s">
        <v>788</v>
      </c>
      <c r="E286" s="57" t="s">
        <v>788</v>
      </c>
      <c r="F286" s="11" t="s">
        <v>796</v>
      </c>
    </row>
    <row r="287" spans="1:9" ht="33" customHeight="1" x14ac:dyDescent="0.25">
      <c r="A287" s="199"/>
      <c r="B287" s="126">
        <v>134</v>
      </c>
      <c r="C287" s="137" t="s">
        <v>354</v>
      </c>
      <c r="D287" s="126" t="str">
        <f>VLOOKUP(B287,Planilha2!$A$2:$F$305,6,0)</f>
        <v>TÉCNICO JUDICIÁRIO</v>
      </c>
      <c r="E287" s="57" t="s">
        <v>9</v>
      </c>
      <c r="F287" s="11" t="s">
        <v>5</v>
      </c>
    </row>
    <row r="288" spans="1:9" ht="33" customHeight="1" x14ac:dyDescent="0.25">
      <c r="A288" s="199"/>
      <c r="B288" s="132">
        <v>165</v>
      </c>
      <c r="C288" s="141" t="s">
        <v>117</v>
      </c>
      <c r="D288" s="132" t="str">
        <f>VLOOKUP(B288,Planilha2!$A$2:$F$305,6,0)</f>
        <v>TÉCNICO JUDICIÁRIO</v>
      </c>
      <c r="E288" s="76" t="s">
        <v>9</v>
      </c>
      <c r="F288" s="11" t="s">
        <v>5</v>
      </c>
    </row>
    <row r="289" spans="1:6" ht="33" customHeight="1" x14ac:dyDescent="0.25">
      <c r="A289" s="118" t="s">
        <v>1092</v>
      </c>
      <c r="B289" s="127">
        <v>907</v>
      </c>
      <c r="C289" s="135" t="s">
        <v>819</v>
      </c>
      <c r="D289" s="127" t="s">
        <v>789</v>
      </c>
      <c r="E289" s="112" t="s">
        <v>1090</v>
      </c>
      <c r="F289" s="20" t="s">
        <v>19</v>
      </c>
    </row>
    <row r="290" spans="1:6" ht="33" customHeight="1" x14ac:dyDescent="0.25">
      <c r="A290" s="184" t="s">
        <v>889</v>
      </c>
      <c r="B290" s="126">
        <v>995</v>
      </c>
      <c r="C290" s="131" t="s">
        <v>946</v>
      </c>
      <c r="D290" s="126" t="s">
        <v>9</v>
      </c>
      <c r="E290" s="57" t="s">
        <v>809</v>
      </c>
      <c r="F290" s="11" t="s">
        <v>5</v>
      </c>
    </row>
    <row r="291" spans="1:6" ht="33" customHeight="1" x14ac:dyDescent="0.25">
      <c r="A291" s="214"/>
      <c r="B291" s="126">
        <v>276</v>
      </c>
      <c r="C291" s="131" t="s">
        <v>224</v>
      </c>
      <c r="D291" s="126" t="str">
        <f>VLOOKUP(B291,Planilha2!$A$2:$F$305,6,0)</f>
        <v>TÉCNICO JUDICIÁRIO</v>
      </c>
      <c r="E291" s="57" t="s">
        <v>9</v>
      </c>
      <c r="F291" s="11" t="s">
        <v>5</v>
      </c>
    </row>
    <row r="292" spans="1:6" ht="33" customHeight="1" x14ac:dyDescent="0.25">
      <c r="A292" s="184" t="s">
        <v>827</v>
      </c>
      <c r="B292" s="126">
        <v>285</v>
      </c>
      <c r="C292" s="131" t="s">
        <v>987</v>
      </c>
      <c r="D292" s="126" t="str">
        <f>VLOOKUP(B292,Planilha2!$A$2:$F$305,6,0)</f>
        <v>TÉCNICO JUDICIÁRIO</v>
      </c>
      <c r="E292" s="57" t="s">
        <v>998</v>
      </c>
      <c r="F292" s="11" t="s">
        <v>5</v>
      </c>
    </row>
    <row r="293" spans="1:6" ht="33" customHeight="1" x14ac:dyDescent="0.25">
      <c r="A293" s="185"/>
      <c r="B293" s="126">
        <v>337</v>
      </c>
      <c r="C293" s="131" t="s">
        <v>167</v>
      </c>
      <c r="D293" s="126" t="str">
        <f>VLOOKUP(B293,Planilha2!$A$2:$F$305,6,0)</f>
        <v>TÉCNICO JUDICIÁRIO</v>
      </c>
      <c r="E293" s="57" t="s">
        <v>809</v>
      </c>
      <c r="F293" s="11" t="s">
        <v>5</v>
      </c>
    </row>
    <row r="294" spans="1:6" ht="33" customHeight="1" x14ac:dyDescent="0.25">
      <c r="A294" s="184" t="s">
        <v>829</v>
      </c>
      <c r="B294" s="126">
        <v>152</v>
      </c>
      <c r="C294" s="131" t="s">
        <v>169</v>
      </c>
      <c r="D294" s="126" t="str">
        <f>VLOOKUP(B294,Planilha2!$A$2:$F$305,6,0)</f>
        <v>TÉCNICO JUDICIÁRIO</v>
      </c>
      <c r="E294" s="57" t="s">
        <v>998</v>
      </c>
      <c r="F294" s="11" t="s">
        <v>5</v>
      </c>
    </row>
    <row r="295" spans="1:6" ht="33" customHeight="1" x14ac:dyDescent="0.25">
      <c r="A295" s="186"/>
      <c r="B295" s="126">
        <v>172</v>
      </c>
      <c r="C295" s="131" t="s">
        <v>393</v>
      </c>
      <c r="D295" s="126" t="str">
        <f>VLOOKUP(B295,Planilha2!$A$2:$F$305,6,0)</f>
        <v>TÉCNICO JUDICIÁRIO</v>
      </c>
      <c r="E295" s="57" t="s">
        <v>809</v>
      </c>
      <c r="F295" s="11" t="s">
        <v>5</v>
      </c>
    </row>
    <row r="296" spans="1:6" ht="33" customHeight="1" x14ac:dyDescent="0.25">
      <c r="A296" s="184" t="s">
        <v>828</v>
      </c>
      <c r="B296" s="126">
        <v>174</v>
      </c>
      <c r="C296" s="131" t="s">
        <v>171</v>
      </c>
      <c r="D296" s="126" t="str">
        <f>VLOOKUP(B296,Planilha2!$A$2:$F$305,6,0)</f>
        <v>TÉCNICO JUDICIÁRIO</v>
      </c>
      <c r="E296" s="57" t="s">
        <v>809</v>
      </c>
      <c r="F296" s="11" t="s">
        <v>5</v>
      </c>
    </row>
    <row r="297" spans="1:6" ht="33" customHeight="1" thickBot="1" x14ac:dyDescent="0.3">
      <c r="A297" s="186"/>
      <c r="B297" s="126">
        <v>571</v>
      </c>
      <c r="C297" s="154" t="s">
        <v>172</v>
      </c>
      <c r="D297" s="128" t="s">
        <v>9</v>
      </c>
      <c r="E297" s="6" t="s">
        <v>998</v>
      </c>
      <c r="F297" s="11" t="s">
        <v>5</v>
      </c>
    </row>
    <row r="298" spans="1:6" s="159" customFormat="1" ht="33" customHeight="1" thickBot="1" x14ac:dyDescent="0.35">
      <c r="A298" s="188" t="s">
        <v>787</v>
      </c>
      <c r="B298" s="189"/>
      <c r="C298" s="189"/>
      <c r="D298" s="190"/>
      <c r="E298" s="158" t="s">
        <v>49</v>
      </c>
      <c r="F298" s="158">
        <f>COUNTIF(D256:D297,E298)</f>
        <v>2</v>
      </c>
    </row>
    <row r="299" spans="1:6" s="159" customFormat="1" ht="27.75" customHeight="1" thickBot="1" x14ac:dyDescent="0.35">
      <c r="A299" s="160"/>
      <c r="B299" s="161"/>
      <c r="C299" s="161"/>
      <c r="D299" s="162"/>
      <c r="E299" s="158" t="s">
        <v>9</v>
      </c>
      <c r="F299" s="158">
        <f>COUNTIF(D256:D297,E299)</f>
        <v>32</v>
      </c>
    </row>
    <row r="300" spans="1:6" s="159" customFormat="1" ht="37.5" customHeight="1" thickBot="1" x14ac:dyDescent="0.35">
      <c r="A300" s="191" t="s">
        <v>173</v>
      </c>
      <c r="B300" s="192"/>
      <c r="C300" s="192"/>
      <c r="D300" s="193"/>
      <c r="E300" s="158"/>
      <c r="F300" s="158">
        <f>COUNTA(F256:F297)</f>
        <v>42</v>
      </c>
    </row>
    <row r="301" spans="1:6" ht="24" customHeight="1" x14ac:dyDescent="0.25">
      <c r="A301" s="30"/>
      <c r="C301" s="121"/>
      <c r="D301" s="10"/>
      <c r="E301" s="10"/>
      <c r="F301" s="10"/>
    </row>
    <row r="302" spans="1:6" ht="21.75" customHeight="1" thickBot="1" x14ac:dyDescent="0.3">
      <c r="A302" s="31"/>
      <c r="C302" s="121"/>
      <c r="D302" s="10"/>
      <c r="E302" s="10"/>
      <c r="F302" s="10"/>
    </row>
    <row r="303" spans="1:6" ht="45.75" customHeight="1" x14ac:dyDescent="0.25">
      <c r="A303" s="196" t="s">
        <v>180</v>
      </c>
      <c r="B303" s="197"/>
      <c r="C303" s="197"/>
      <c r="D303" s="197"/>
      <c r="E303" s="197"/>
      <c r="F303" s="198"/>
    </row>
    <row r="304" spans="1:6" ht="24" customHeight="1" x14ac:dyDescent="0.25">
      <c r="A304" s="45" t="s">
        <v>1</v>
      </c>
      <c r="B304" s="124" t="s">
        <v>2</v>
      </c>
      <c r="C304" s="125" t="s">
        <v>3</v>
      </c>
      <c r="D304" s="125" t="s">
        <v>239</v>
      </c>
      <c r="E304" s="47" t="s">
        <v>4</v>
      </c>
      <c r="F304" s="48" t="s">
        <v>780</v>
      </c>
    </row>
    <row r="305" spans="1:9" ht="24" customHeight="1" x14ac:dyDescent="0.25">
      <c r="A305" s="205" t="s">
        <v>181</v>
      </c>
      <c r="B305" s="139">
        <v>1023</v>
      </c>
      <c r="C305" s="139" t="s">
        <v>982</v>
      </c>
      <c r="D305" s="139" t="s">
        <v>778</v>
      </c>
      <c r="E305" s="39" t="s">
        <v>983</v>
      </c>
      <c r="F305" s="20" t="s">
        <v>984</v>
      </c>
    </row>
    <row r="306" spans="1:9" ht="33" customHeight="1" x14ac:dyDescent="0.25">
      <c r="A306" s="205"/>
      <c r="B306" s="139">
        <v>1024</v>
      </c>
      <c r="C306" s="139" t="s">
        <v>986</v>
      </c>
      <c r="D306" s="139" t="s">
        <v>778</v>
      </c>
      <c r="E306" s="39" t="s">
        <v>983</v>
      </c>
      <c r="F306" s="20" t="s">
        <v>985</v>
      </c>
    </row>
    <row r="307" spans="1:9" ht="33" customHeight="1" x14ac:dyDescent="0.25">
      <c r="A307" s="118" t="s">
        <v>883</v>
      </c>
      <c r="B307" s="127">
        <v>964</v>
      </c>
      <c r="C307" s="135" t="s">
        <v>40</v>
      </c>
      <c r="D307" s="150" t="s">
        <v>49</v>
      </c>
      <c r="E307" s="112" t="s">
        <v>1023</v>
      </c>
      <c r="F307" s="20" t="s">
        <v>5</v>
      </c>
    </row>
    <row r="308" spans="1:9" ht="33" customHeight="1" x14ac:dyDescent="0.25">
      <c r="A308" s="199" t="s">
        <v>182</v>
      </c>
      <c r="B308" s="127">
        <v>897</v>
      </c>
      <c r="C308" s="135" t="s">
        <v>183</v>
      </c>
      <c r="D308" s="127" t="s">
        <v>31</v>
      </c>
      <c r="E308" s="112" t="s">
        <v>1043</v>
      </c>
      <c r="F308" s="20" t="s">
        <v>31</v>
      </c>
    </row>
    <row r="309" spans="1:9" ht="33" customHeight="1" x14ac:dyDescent="0.25">
      <c r="A309" s="199"/>
      <c r="B309" s="126">
        <v>104</v>
      </c>
      <c r="C309" s="131" t="s">
        <v>145</v>
      </c>
      <c r="D309" s="126" t="str">
        <f>VLOOKUP(B309,Planilha2!$A$2:$F$305,6,0)</f>
        <v>TÉCNICO JUDICIÁRIO</v>
      </c>
      <c r="E309" s="57" t="s">
        <v>9</v>
      </c>
      <c r="F309" s="11" t="s">
        <v>5</v>
      </c>
    </row>
    <row r="310" spans="1:9" ht="33" customHeight="1" x14ac:dyDescent="0.25">
      <c r="A310" s="199"/>
      <c r="B310" s="126">
        <v>514</v>
      </c>
      <c r="C310" s="131" t="s">
        <v>185</v>
      </c>
      <c r="D310" s="126" t="s">
        <v>788</v>
      </c>
      <c r="E310" s="57" t="s">
        <v>1024</v>
      </c>
      <c r="F310" s="11" t="s">
        <v>186</v>
      </c>
      <c r="H310" s="194" t="s">
        <v>791</v>
      </c>
      <c r="I310" s="195"/>
    </row>
    <row r="311" spans="1:9" ht="33" customHeight="1" x14ac:dyDescent="0.25">
      <c r="A311" s="118" t="s">
        <v>1105</v>
      </c>
      <c r="B311" s="126">
        <v>743</v>
      </c>
      <c r="C311" s="131" t="s">
        <v>1109</v>
      </c>
      <c r="D311" s="126" t="s">
        <v>9</v>
      </c>
      <c r="E311" s="57" t="s">
        <v>1021</v>
      </c>
      <c r="F311" s="11" t="s">
        <v>5</v>
      </c>
      <c r="H311" s="18" t="s">
        <v>778</v>
      </c>
      <c r="I311" s="19">
        <f t="shared" ref="I311:I316" si="8">COUNTIF($D$305:$D$319,H311)</f>
        <v>2</v>
      </c>
    </row>
    <row r="312" spans="1:9" ht="33" customHeight="1" x14ac:dyDescent="0.25">
      <c r="A312" s="199" t="s">
        <v>884</v>
      </c>
      <c r="B312" s="127">
        <v>779</v>
      </c>
      <c r="C312" s="135" t="s">
        <v>191</v>
      </c>
      <c r="D312" s="127" t="s">
        <v>9</v>
      </c>
      <c r="E312" s="112" t="s">
        <v>1025</v>
      </c>
      <c r="F312" s="20" t="s">
        <v>5</v>
      </c>
      <c r="H312" s="17" t="s">
        <v>49</v>
      </c>
      <c r="I312" s="19">
        <f t="shared" si="8"/>
        <v>2</v>
      </c>
    </row>
    <row r="313" spans="1:9" ht="33" customHeight="1" x14ac:dyDescent="0.25">
      <c r="A313" s="199"/>
      <c r="B313" s="127">
        <v>98</v>
      </c>
      <c r="C313" s="135" t="s">
        <v>1040</v>
      </c>
      <c r="D313" s="127" t="str">
        <f>VLOOKUP(B313,Planilha2!$A$2:$F$305,6,0)</f>
        <v>TÉCNICO JUDICIÁRIO</v>
      </c>
      <c r="E313" s="112" t="s">
        <v>1026</v>
      </c>
      <c r="F313" s="20" t="s">
        <v>5</v>
      </c>
      <c r="H313" s="17" t="s">
        <v>9</v>
      </c>
      <c r="I313" s="19">
        <f t="shared" si="8"/>
        <v>6</v>
      </c>
    </row>
    <row r="314" spans="1:9" ht="33" customHeight="1" x14ac:dyDescent="0.25">
      <c r="A314" s="182" t="s">
        <v>192</v>
      </c>
      <c r="B314" s="126">
        <v>697</v>
      </c>
      <c r="C314" s="131" t="s">
        <v>779</v>
      </c>
      <c r="D314" s="126" t="s">
        <v>788</v>
      </c>
      <c r="E314" s="57" t="s">
        <v>809</v>
      </c>
      <c r="F314" s="11" t="s">
        <v>193</v>
      </c>
      <c r="H314" s="18" t="s">
        <v>31</v>
      </c>
      <c r="I314" s="19">
        <f t="shared" si="8"/>
        <v>3</v>
      </c>
    </row>
    <row r="315" spans="1:9" ht="33" customHeight="1" x14ac:dyDescent="0.25">
      <c r="A315" s="114" t="s">
        <v>885</v>
      </c>
      <c r="B315" s="127">
        <v>723</v>
      </c>
      <c r="C315" s="135" t="s">
        <v>187</v>
      </c>
      <c r="D315" s="127" t="s">
        <v>31</v>
      </c>
      <c r="E315" s="112" t="s">
        <v>1018</v>
      </c>
      <c r="F315" s="20" t="s">
        <v>31</v>
      </c>
      <c r="H315" s="18" t="s">
        <v>789</v>
      </c>
      <c r="I315" s="19">
        <f t="shared" si="8"/>
        <v>0</v>
      </c>
    </row>
    <row r="316" spans="1:9" ht="33" customHeight="1" x14ac:dyDescent="0.25">
      <c r="A316" s="181" t="s">
        <v>886</v>
      </c>
      <c r="B316" s="126">
        <v>845</v>
      </c>
      <c r="C316" s="131" t="s">
        <v>184</v>
      </c>
      <c r="D316" s="126" t="str">
        <f>VLOOKUP(B316,Planilha2!$A$2:$F$305,6,0)</f>
        <v>TÉCNICO JUDICIÁRIO</v>
      </c>
      <c r="E316" s="57" t="s">
        <v>809</v>
      </c>
      <c r="F316" s="11" t="s">
        <v>5</v>
      </c>
      <c r="H316" s="18" t="s">
        <v>788</v>
      </c>
      <c r="I316" s="19">
        <f t="shared" si="8"/>
        <v>2</v>
      </c>
    </row>
    <row r="317" spans="1:9" ht="33" customHeight="1" x14ac:dyDescent="0.25">
      <c r="A317" s="113" t="s">
        <v>190</v>
      </c>
      <c r="B317" s="127">
        <v>886</v>
      </c>
      <c r="C317" s="135" t="s">
        <v>188</v>
      </c>
      <c r="D317" s="127" t="s">
        <v>31</v>
      </c>
      <c r="E317" s="112" t="s">
        <v>1018</v>
      </c>
      <c r="F317" s="20" t="s">
        <v>31</v>
      </c>
      <c r="H317" s="18" t="s">
        <v>790</v>
      </c>
      <c r="I317" s="19">
        <f>SUM(I311:I316)</f>
        <v>15</v>
      </c>
    </row>
    <row r="318" spans="1:9" ht="33" customHeight="1" x14ac:dyDescent="0.25">
      <c r="A318" s="182" t="s">
        <v>887</v>
      </c>
      <c r="B318" s="126">
        <v>983</v>
      </c>
      <c r="C318" s="131" t="s">
        <v>29</v>
      </c>
      <c r="D318" s="126" t="s">
        <v>9</v>
      </c>
      <c r="E318" s="57" t="s">
        <v>809</v>
      </c>
      <c r="F318" s="11" t="s">
        <v>5</v>
      </c>
    </row>
    <row r="319" spans="1:9" ht="33" customHeight="1" thickBot="1" x14ac:dyDescent="0.3">
      <c r="A319" s="118" t="s">
        <v>1106</v>
      </c>
      <c r="B319" s="127">
        <v>527</v>
      </c>
      <c r="C319" s="135" t="s">
        <v>189</v>
      </c>
      <c r="D319" s="127" t="s">
        <v>49</v>
      </c>
      <c r="E319" s="112" t="s">
        <v>1018</v>
      </c>
      <c r="F319" s="11" t="s">
        <v>5</v>
      </c>
    </row>
    <row r="320" spans="1:9" s="159" customFormat="1" ht="33" customHeight="1" thickBot="1" x14ac:dyDescent="0.35">
      <c r="A320" s="188" t="s">
        <v>787</v>
      </c>
      <c r="B320" s="189"/>
      <c r="C320" s="189"/>
      <c r="D320" s="190"/>
      <c r="E320" s="158" t="s">
        <v>49</v>
      </c>
      <c r="F320" s="158">
        <f>COUNTIF(D305:D319,E320)</f>
        <v>2</v>
      </c>
    </row>
    <row r="321" spans="1:9" s="159" customFormat="1" ht="27.75" customHeight="1" thickBot="1" x14ac:dyDescent="0.35">
      <c r="A321" s="160"/>
      <c r="B321" s="161"/>
      <c r="C321" s="161"/>
      <c r="D321" s="162"/>
      <c r="E321" s="158" t="s">
        <v>9</v>
      </c>
      <c r="F321" s="158">
        <f>COUNTIF(D305:D319,E321)</f>
        <v>6</v>
      </c>
    </row>
    <row r="322" spans="1:9" s="159" customFormat="1" ht="37.5" customHeight="1" thickBot="1" x14ac:dyDescent="0.35">
      <c r="A322" s="191" t="s">
        <v>195</v>
      </c>
      <c r="B322" s="192"/>
      <c r="C322" s="192"/>
      <c r="D322" s="193"/>
      <c r="E322" s="158"/>
      <c r="F322" s="158">
        <f>COUNTA(F305:F319)</f>
        <v>15</v>
      </c>
    </row>
    <row r="323" spans="1:9" ht="15" x14ac:dyDescent="0.25">
      <c r="A323" s="10"/>
      <c r="C323" s="121"/>
      <c r="D323" s="10"/>
      <c r="E323" s="10"/>
      <c r="F323" s="10"/>
    </row>
    <row r="324" spans="1:9" ht="33" customHeight="1" thickBot="1" x14ac:dyDescent="0.3">
      <c r="A324" s="32"/>
      <c r="C324" s="121"/>
      <c r="D324" s="10"/>
      <c r="E324" s="10"/>
      <c r="F324" s="10"/>
    </row>
    <row r="325" spans="1:9" ht="38.25" customHeight="1" x14ac:dyDescent="0.25">
      <c r="A325" s="211" t="s">
        <v>196</v>
      </c>
      <c r="B325" s="212"/>
      <c r="C325" s="212"/>
      <c r="D325" s="212"/>
      <c r="E325" s="212"/>
      <c r="F325" s="213"/>
    </row>
    <row r="326" spans="1:9" ht="40.5" customHeight="1" x14ac:dyDescent="0.25">
      <c r="A326" s="45" t="s">
        <v>1</v>
      </c>
      <c r="B326" s="124" t="s">
        <v>2</v>
      </c>
      <c r="C326" s="125" t="s">
        <v>3</v>
      </c>
      <c r="D326" s="125" t="s">
        <v>239</v>
      </c>
      <c r="E326" s="47" t="s">
        <v>4</v>
      </c>
      <c r="F326" s="48" t="s">
        <v>780</v>
      </c>
    </row>
    <row r="327" spans="1:9" ht="40.5" customHeight="1" x14ac:dyDescent="0.25">
      <c r="A327" s="118" t="s">
        <v>197</v>
      </c>
      <c r="B327" s="127">
        <v>535</v>
      </c>
      <c r="C327" s="135" t="s">
        <v>198</v>
      </c>
      <c r="D327" s="127" t="s">
        <v>31</v>
      </c>
      <c r="E327" s="112" t="s">
        <v>994</v>
      </c>
      <c r="F327" s="20" t="s">
        <v>31</v>
      </c>
    </row>
    <row r="328" spans="1:9" ht="42" customHeight="1" x14ac:dyDescent="0.25">
      <c r="A328" s="80" t="s">
        <v>872</v>
      </c>
      <c r="B328" s="127">
        <v>173</v>
      </c>
      <c r="C328" s="135" t="s">
        <v>395</v>
      </c>
      <c r="D328" s="127" t="str">
        <f>VLOOKUP(B328,Planilha2!$A$2:$F$305,6,0)</f>
        <v>TÉCNICO JUDICIÁRIO</v>
      </c>
      <c r="E328" s="112" t="s">
        <v>1027</v>
      </c>
      <c r="F328" s="11" t="s">
        <v>5</v>
      </c>
    </row>
    <row r="329" spans="1:9" ht="35.25" customHeight="1" x14ac:dyDescent="0.25">
      <c r="A329" s="184" t="s">
        <v>873</v>
      </c>
      <c r="B329" s="127">
        <v>796</v>
      </c>
      <c r="C329" s="135" t="s">
        <v>199</v>
      </c>
      <c r="D329" s="127" t="s">
        <v>31</v>
      </c>
      <c r="E329" s="112" t="s">
        <v>1028</v>
      </c>
      <c r="F329" s="20" t="s">
        <v>31</v>
      </c>
    </row>
    <row r="330" spans="1:9" ht="35.25" customHeight="1" x14ac:dyDescent="0.25">
      <c r="A330" s="186"/>
      <c r="B330" s="126">
        <v>895</v>
      </c>
      <c r="C330" s="131" t="s">
        <v>798</v>
      </c>
      <c r="D330" s="126" t="s">
        <v>49</v>
      </c>
      <c r="E330" s="57" t="s">
        <v>1024</v>
      </c>
      <c r="F330" s="11" t="s">
        <v>5</v>
      </c>
    </row>
    <row r="331" spans="1:9" ht="31.5" customHeight="1" x14ac:dyDescent="0.25">
      <c r="A331" s="184" t="s">
        <v>874</v>
      </c>
      <c r="B331" s="126">
        <v>772</v>
      </c>
      <c r="C331" s="131" t="s">
        <v>210</v>
      </c>
      <c r="D331" s="126" t="str">
        <f>VLOOKUP(B331,Planilha2!$A$2:$F$305,6,0)</f>
        <v>ANALISTA JUDICIÁRIO</v>
      </c>
      <c r="E331" s="57" t="s">
        <v>809</v>
      </c>
      <c r="F331" s="11" t="s">
        <v>5</v>
      </c>
    </row>
    <row r="332" spans="1:9" ht="32.25" customHeight="1" x14ac:dyDescent="0.25">
      <c r="A332" s="185"/>
      <c r="B332" s="126">
        <v>708</v>
      </c>
      <c r="C332" s="131" t="s">
        <v>213</v>
      </c>
      <c r="D332" s="126" t="str">
        <f>VLOOKUP(B332,Planilha2!$A$2:$F$305,6,0)</f>
        <v>TÉCNICO JUDICIÁRIO</v>
      </c>
      <c r="E332" s="57" t="s">
        <v>1024</v>
      </c>
      <c r="F332" s="11" t="s">
        <v>5</v>
      </c>
    </row>
    <row r="333" spans="1:9" ht="28.5" customHeight="1" x14ac:dyDescent="0.25">
      <c r="A333" s="186"/>
      <c r="B333" s="126">
        <v>850</v>
      </c>
      <c r="C333" s="131" t="s">
        <v>201</v>
      </c>
      <c r="D333" s="126" t="s">
        <v>788</v>
      </c>
      <c r="E333" s="57" t="s">
        <v>1024</v>
      </c>
      <c r="F333" s="11" t="s">
        <v>202</v>
      </c>
      <c r="H333" s="194" t="s">
        <v>791</v>
      </c>
      <c r="I333" s="195"/>
    </row>
    <row r="334" spans="1:9" ht="28.5" customHeight="1" x14ac:dyDescent="0.25">
      <c r="A334" s="184" t="s">
        <v>875</v>
      </c>
      <c r="B334" s="127">
        <v>810</v>
      </c>
      <c r="C334" s="135" t="s">
        <v>200</v>
      </c>
      <c r="D334" s="127" t="s">
        <v>49</v>
      </c>
      <c r="E334" s="112" t="s">
        <v>1028</v>
      </c>
      <c r="F334" s="20" t="s">
        <v>5</v>
      </c>
      <c r="H334" s="18" t="s">
        <v>778</v>
      </c>
      <c r="I334" s="19">
        <f t="shared" ref="I334:I339" si="9">COUNTIF($D$327:$D$344,H334)</f>
        <v>0</v>
      </c>
    </row>
    <row r="335" spans="1:9" ht="28.5" customHeight="1" x14ac:dyDescent="0.25">
      <c r="A335" s="186"/>
      <c r="B335" s="126">
        <v>870</v>
      </c>
      <c r="C335" s="131" t="s">
        <v>205</v>
      </c>
      <c r="D335" s="126" t="s">
        <v>49</v>
      </c>
      <c r="E335" s="57" t="s">
        <v>998</v>
      </c>
      <c r="F335" s="11" t="s">
        <v>5</v>
      </c>
      <c r="H335" s="17" t="s">
        <v>49</v>
      </c>
      <c r="I335" s="19">
        <f t="shared" si="9"/>
        <v>6</v>
      </c>
    </row>
    <row r="336" spans="1:9" ht="28.5" customHeight="1" x14ac:dyDescent="0.25">
      <c r="A336" s="184" t="s">
        <v>876</v>
      </c>
      <c r="B336" s="126">
        <v>853</v>
      </c>
      <c r="C336" s="131" t="s">
        <v>203</v>
      </c>
      <c r="D336" s="126" t="s">
        <v>49</v>
      </c>
      <c r="E336" s="57" t="s">
        <v>809</v>
      </c>
      <c r="F336" s="11" t="s">
        <v>5</v>
      </c>
      <c r="H336" s="17" t="s">
        <v>9</v>
      </c>
      <c r="I336" s="19">
        <f t="shared" si="9"/>
        <v>7</v>
      </c>
    </row>
    <row r="337" spans="1:9" ht="28.5" customHeight="1" x14ac:dyDescent="0.25">
      <c r="A337" s="186"/>
      <c r="B337" s="126">
        <v>941</v>
      </c>
      <c r="C337" s="131" t="s">
        <v>835</v>
      </c>
      <c r="D337" s="126" t="s">
        <v>9</v>
      </c>
      <c r="E337" s="57" t="s">
        <v>998</v>
      </c>
      <c r="F337" s="11" t="s">
        <v>5</v>
      </c>
      <c r="H337" s="18" t="s">
        <v>31</v>
      </c>
      <c r="I337" s="19">
        <f t="shared" si="9"/>
        <v>2</v>
      </c>
    </row>
    <row r="338" spans="1:9" ht="28.5" customHeight="1" x14ac:dyDescent="0.25">
      <c r="A338" s="118" t="s">
        <v>877</v>
      </c>
      <c r="B338" s="127">
        <v>758</v>
      </c>
      <c r="C338" s="135" t="s">
        <v>204</v>
      </c>
      <c r="D338" s="127" t="str">
        <f>VLOOKUP(B338,Planilha2!$A$2:$F$305,6,0)</f>
        <v>ANALISTA JUDICIÁRIO</v>
      </c>
      <c r="E338" s="112" t="s">
        <v>1028</v>
      </c>
      <c r="F338" s="11" t="s">
        <v>5</v>
      </c>
      <c r="H338" s="18" t="s">
        <v>789</v>
      </c>
      <c r="I338" s="19">
        <f t="shared" si="9"/>
        <v>0</v>
      </c>
    </row>
    <row r="339" spans="1:9" ht="28.5" customHeight="1" x14ac:dyDescent="0.25">
      <c r="A339" s="184" t="s">
        <v>902</v>
      </c>
      <c r="B339" s="126">
        <v>638</v>
      </c>
      <c r="C339" s="131" t="s">
        <v>211</v>
      </c>
      <c r="D339" s="126" t="str">
        <f>VLOOKUP(B339,Planilha2!$A$2:$F$305,6,0)</f>
        <v>TÉCNICO JUDICIÁRIO</v>
      </c>
      <c r="E339" s="57" t="s">
        <v>809</v>
      </c>
      <c r="F339" s="11" t="s">
        <v>5</v>
      </c>
      <c r="H339" s="18" t="s">
        <v>788</v>
      </c>
      <c r="I339" s="19">
        <f t="shared" si="9"/>
        <v>3</v>
      </c>
    </row>
    <row r="340" spans="1:9" ht="33" customHeight="1" x14ac:dyDescent="0.25">
      <c r="A340" s="186"/>
      <c r="B340" s="126">
        <v>869</v>
      </c>
      <c r="C340" s="131" t="s">
        <v>207</v>
      </c>
      <c r="D340" s="126" t="s">
        <v>788</v>
      </c>
      <c r="E340" s="57" t="s">
        <v>1022</v>
      </c>
      <c r="F340" s="11" t="s">
        <v>208</v>
      </c>
      <c r="H340" s="18" t="s">
        <v>790</v>
      </c>
      <c r="I340" s="19">
        <f>SUM(I334:I339)</f>
        <v>18</v>
      </c>
    </row>
    <row r="341" spans="1:9" ht="33" customHeight="1" x14ac:dyDescent="0.25">
      <c r="A341" s="184" t="s">
        <v>879</v>
      </c>
      <c r="B341" s="126">
        <v>215</v>
      </c>
      <c r="C341" s="131" t="s">
        <v>206</v>
      </c>
      <c r="D341" s="126" t="str">
        <f>VLOOKUP(B341,Planilha2!$A$2:$F$305,6,0)</f>
        <v>TÉCNICO JUDICIÁRIO</v>
      </c>
      <c r="E341" s="57" t="s">
        <v>809</v>
      </c>
      <c r="F341" s="11" t="s">
        <v>5</v>
      </c>
    </row>
    <row r="342" spans="1:9" ht="33" customHeight="1" x14ac:dyDescent="0.25">
      <c r="A342" s="185"/>
      <c r="B342" s="126">
        <v>871</v>
      </c>
      <c r="C342" s="131" t="s">
        <v>209</v>
      </c>
      <c r="D342" s="126" t="s">
        <v>9</v>
      </c>
      <c r="E342" s="76" t="s">
        <v>1020</v>
      </c>
      <c r="F342" s="11" t="s">
        <v>5</v>
      </c>
    </row>
    <row r="343" spans="1:9" ht="33" customHeight="1" x14ac:dyDescent="0.25">
      <c r="A343" s="186"/>
      <c r="B343" s="126">
        <v>988</v>
      </c>
      <c r="C343" s="155" t="s">
        <v>940</v>
      </c>
      <c r="D343" s="126" t="str">
        <f>VLOOKUP(B265,Planilha2!$A$2:$F$305,6,0)</f>
        <v>TÉCNICO JUDICIÁRIO</v>
      </c>
      <c r="E343" s="57" t="s">
        <v>998</v>
      </c>
      <c r="F343" s="11" t="s">
        <v>5</v>
      </c>
    </row>
    <row r="344" spans="1:9" ht="33" customHeight="1" thickBot="1" x14ac:dyDescent="0.3">
      <c r="A344" s="180" t="s">
        <v>878</v>
      </c>
      <c r="B344" s="126">
        <v>850</v>
      </c>
      <c r="C344" s="131" t="s">
        <v>201</v>
      </c>
      <c r="D344" s="126" t="s">
        <v>788</v>
      </c>
      <c r="E344" s="57" t="s">
        <v>809</v>
      </c>
      <c r="F344" s="11" t="s">
        <v>202</v>
      </c>
    </row>
    <row r="345" spans="1:9" s="159" customFormat="1" ht="33" customHeight="1" thickBot="1" x14ac:dyDescent="0.35">
      <c r="A345" s="188" t="s">
        <v>787</v>
      </c>
      <c r="B345" s="189"/>
      <c r="C345" s="189"/>
      <c r="D345" s="190"/>
      <c r="E345" s="158" t="s">
        <v>49</v>
      </c>
      <c r="F345" s="158">
        <f>COUNTIF(D327:D344,E345)</f>
        <v>6</v>
      </c>
    </row>
    <row r="346" spans="1:9" s="159" customFormat="1" ht="27.75" customHeight="1" thickBot="1" x14ac:dyDescent="0.35">
      <c r="A346" s="160"/>
      <c r="B346" s="161"/>
      <c r="C346" s="161"/>
      <c r="D346" s="162"/>
      <c r="E346" s="158" t="s">
        <v>9</v>
      </c>
      <c r="F346" s="158">
        <f>COUNTIF(D327:D344,E346)</f>
        <v>7</v>
      </c>
    </row>
    <row r="347" spans="1:9" s="159" customFormat="1" ht="37.5" customHeight="1" thickBot="1" x14ac:dyDescent="0.35">
      <c r="A347" s="191" t="s">
        <v>965</v>
      </c>
      <c r="B347" s="192"/>
      <c r="C347" s="192"/>
      <c r="D347" s="193"/>
      <c r="E347" s="158"/>
      <c r="F347" s="158">
        <f>COUNTA(F327:F344)</f>
        <v>18</v>
      </c>
    </row>
    <row r="348" spans="1:9" ht="33" customHeight="1" x14ac:dyDescent="0.25">
      <c r="A348" s="30"/>
      <c r="C348" s="121"/>
      <c r="D348" s="10"/>
      <c r="E348" s="10"/>
      <c r="F348" s="10"/>
      <c r="H348" s="82"/>
      <c r="I348" s="83"/>
    </row>
    <row r="349" spans="1:9" ht="42" customHeight="1" thickBot="1" x14ac:dyDescent="0.3">
      <c r="A349" s="30"/>
      <c r="C349" s="121"/>
      <c r="D349" s="10"/>
      <c r="E349" s="10"/>
      <c r="F349" s="10"/>
    </row>
    <row r="350" spans="1:9" ht="33" customHeight="1" x14ac:dyDescent="0.25">
      <c r="A350" s="196" t="s">
        <v>214</v>
      </c>
      <c r="B350" s="197"/>
      <c r="C350" s="197"/>
      <c r="D350" s="197"/>
      <c r="E350" s="197"/>
      <c r="F350" s="198"/>
    </row>
    <row r="351" spans="1:9" ht="33" customHeight="1" x14ac:dyDescent="0.25">
      <c r="A351" s="45" t="s">
        <v>1</v>
      </c>
      <c r="B351" s="124" t="s">
        <v>2</v>
      </c>
      <c r="C351" s="125" t="s">
        <v>3</v>
      </c>
      <c r="D351" s="125" t="s">
        <v>239</v>
      </c>
      <c r="E351" s="47" t="s">
        <v>4</v>
      </c>
      <c r="F351" s="48" t="s">
        <v>780</v>
      </c>
    </row>
    <row r="352" spans="1:9" ht="33" customHeight="1" x14ac:dyDescent="0.25">
      <c r="A352" s="184" t="s">
        <v>888</v>
      </c>
      <c r="B352" s="127">
        <v>1021</v>
      </c>
      <c r="C352" s="130" t="s">
        <v>467</v>
      </c>
      <c r="D352" s="127" t="s">
        <v>31</v>
      </c>
      <c r="E352" s="112" t="s">
        <v>994</v>
      </c>
      <c r="F352" s="20" t="s">
        <v>31</v>
      </c>
    </row>
    <row r="353" spans="1:9" ht="33" customHeight="1" x14ac:dyDescent="0.25">
      <c r="A353" s="185"/>
      <c r="B353" s="126">
        <v>296</v>
      </c>
      <c r="C353" s="131" t="s">
        <v>232</v>
      </c>
      <c r="D353" s="126" t="str">
        <f>VLOOKUP(B353,Planilha2!$A$2:$F$305,6,0)</f>
        <v>TÉCNICO JUDICIÁRIO</v>
      </c>
      <c r="E353" s="57" t="s">
        <v>9</v>
      </c>
      <c r="F353" s="11" t="s">
        <v>5</v>
      </c>
    </row>
    <row r="354" spans="1:9" ht="33" customHeight="1" x14ac:dyDescent="0.25">
      <c r="A354" s="186"/>
      <c r="B354" s="126">
        <v>486</v>
      </c>
      <c r="C354" s="131" t="s">
        <v>217</v>
      </c>
      <c r="D354" s="126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15" t="s">
        <v>1107</v>
      </c>
      <c r="B355" s="126">
        <v>178</v>
      </c>
      <c r="C355" s="131" t="s">
        <v>1042</v>
      </c>
      <c r="D355" s="126" t="str">
        <f>VLOOKUP(B355,Planilha2!$A$2:$F$305,6,0)</f>
        <v>TÉCNICO JUDICIÁRIO</v>
      </c>
      <c r="E355" s="112" t="s">
        <v>1027</v>
      </c>
      <c r="F355" s="11" t="s">
        <v>5</v>
      </c>
    </row>
    <row r="356" spans="1:9" ht="33" customHeight="1" x14ac:dyDescent="0.25">
      <c r="A356" s="113" t="s">
        <v>218</v>
      </c>
      <c r="B356" s="127">
        <v>885</v>
      </c>
      <c r="C356" s="135" t="s">
        <v>220</v>
      </c>
      <c r="D356" s="127" t="s">
        <v>789</v>
      </c>
      <c r="E356" s="112" t="s">
        <v>1044</v>
      </c>
      <c r="F356" s="20" t="s">
        <v>19</v>
      </c>
    </row>
    <row r="357" spans="1:9" ht="33" customHeight="1" x14ac:dyDescent="0.25">
      <c r="A357" s="184" t="s">
        <v>221</v>
      </c>
      <c r="B357" s="126">
        <v>96</v>
      </c>
      <c r="C357" s="131" t="s">
        <v>142</v>
      </c>
      <c r="D357" s="126" t="s">
        <v>9</v>
      </c>
      <c r="E357" s="57" t="s">
        <v>809</v>
      </c>
      <c r="F357" s="11" t="s">
        <v>5</v>
      </c>
      <c r="H357" s="194" t="s">
        <v>791</v>
      </c>
      <c r="I357" s="195"/>
    </row>
    <row r="358" spans="1:9" ht="33" customHeight="1" x14ac:dyDescent="0.25">
      <c r="A358" s="186"/>
      <c r="B358" s="126">
        <v>412</v>
      </c>
      <c r="C358" s="131" t="s">
        <v>61</v>
      </c>
      <c r="D358" s="126" t="s">
        <v>9</v>
      </c>
      <c r="E358" s="57" t="s">
        <v>998</v>
      </c>
      <c r="F358" s="11" t="s">
        <v>5</v>
      </c>
      <c r="H358" s="17" t="s">
        <v>778</v>
      </c>
      <c r="I358" s="19">
        <f t="shared" ref="I358:I363" si="10">COUNTIF($D$352:$D$374,H358)</f>
        <v>0</v>
      </c>
    </row>
    <row r="359" spans="1:9" ht="33" customHeight="1" x14ac:dyDescent="0.25">
      <c r="A359" s="200" t="s">
        <v>838</v>
      </c>
      <c r="B359" s="126">
        <v>846</v>
      </c>
      <c r="C359" s="131" t="s">
        <v>238</v>
      </c>
      <c r="D359" s="126" t="s">
        <v>789</v>
      </c>
      <c r="E359" s="57" t="s">
        <v>992</v>
      </c>
      <c r="F359" s="11" t="s">
        <v>19</v>
      </c>
      <c r="H359" s="17" t="s">
        <v>9</v>
      </c>
      <c r="I359" s="19">
        <f t="shared" si="10"/>
        <v>13</v>
      </c>
    </row>
    <row r="360" spans="1:9" ht="33" customHeight="1" x14ac:dyDescent="0.25">
      <c r="A360" s="210"/>
      <c r="B360" s="126">
        <v>915</v>
      </c>
      <c r="C360" s="131" t="s">
        <v>822</v>
      </c>
      <c r="D360" s="126" t="s">
        <v>9</v>
      </c>
      <c r="E360" s="57" t="s">
        <v>9</v>
      </c>
      <c r="F360" s="11" t="s">
        <v>5</v>
      </c>
      <c r="H360" s="17" t="s">
        <v>49</v>
      </c>
      <c r="I360" s="19">
        <f t="shared" si="10"/>
        <v>4</v>
      </c>
    </row>
    <row r="361" spans="1:9" ht="33" customHeight="1" x14ac:dyDescent="0.25">
      <c r="A361" s="184" t="s">
        <v>223</v>
      </c>
      <c r="B361" s="126">
        <v>1025</v>
      </c>
      <c r="C361" s="131" t="s">
        <v>1030</v>
      </c>
      <c r="D361" s="126" t="s">
        <v>789</v>
      </c>
      <c r="E361" s="57" t="s">
        <v>809</v>
      </c>
      <c r="F361" s="20" t="s">
        <v>27</v>
      </c>
      <c r="H361" s="18" t="s">
        <v>31</v>
      </c>
      <c r="I361" s="19">
        <f t="shared" si="10"/>
        <v>1</v>
      </c>
    </row>
    <row r="362" spans="1:9" ht="33" customHeight="1" x14ac:dyDescent="0.25">
      <c r="A362" s="185"/>
      <c r="B362" s="126">
        <v>942</v>
      </c>
      <c r="C362" s="156" t="s">
        <v>837</v>
      </c>
      <c r="D362" s="126" t="s">
        <v>9</v>
      </c>
      <c r="E362" s="57" t="s">
        <v>9</v>
      </c>
      <c r="F362" s="11" t="s">
        <v>5</v>
      </c>
      <c r="H362" s="18" t="s">
        <v>789</v>
      </c>
      <c r="I362" s="19">
        <f t="shared" si="10"/>
        <v>5</v>
      </c>
    </row>
    <row r="363" spans="1:9" ht="33" customHeight="1" x14ac:dyDescent="0.25">
      <c r="A363" s="185"/>
      <c r="B363" s="126">
        <v>51</v>
      </c>
      <c r="C363" s="131" t="s">
        <v>56</v>
      </c>
      <c r="D363" s="126" t="str">
        <f>VLOOKUP(B363,Planilha2!$A$2:$F$305,6,0)</f>
        <v>TÉCNICO JUDICIÁRIO</v>
      </c>
      <c r="E363" s="57" t="s">
        <v>998</v>
      </c>
      <c r="F363" s="11" t="s">
        <v>5</v>
      </c>
      <c r="H363" s="18" t="s">
        <v>788</v>
      </c>
      <c r="I363" s="19">
        <f t="shared" si="10"/>
        <v>0</v>
      </c>
    </row>
    <row r="364" spans="1:9" ht="33" customHeight="1" x14ac:dyDescent="0.25">
      <c r="A364" s="186"/>
      <c r="B364" s="126">
        <v>388</v>
      </c>
      <c r="C364" s="131" t="s">
        <v>6</v>
      </c>
      <c r="D364" s="126" t="s">
        <v>49</v>
      </c>
      <c r="E364" s="57" t="s">
        <v>998</v>
      </c>
      <c r="F364" s="11" t="s">
        <v>5</v>
      </c>
      <c r="H364" s="18" t="s">
        <v>790</v>
      </c>
      <c r="I364" s="19">
        <f>SUM(I358:I363)</f>
        <v>23</v>
      </c>
    </row>
    <row r="365" spans="1:9" ht="29.25" customHeight="1" x14ac:dyDescent="0.25">
      <c r="A365" s="184" t="s">
        <v>903</v>
      </c>
      <c r="B365" s="127">
        <v>640</v>
      </c>
      <c r="C365" s="130" t="s">
        <v>225</v>
      </c>
      <c r="D365" s="127" t="str">
        <f>VLOOKUP(B365,Planilha2!$A$2:$F$305,6,0)</f>
        <v>ANALISTA JUDICIÁRIO</v>
      </c>
      <c r="E365" s="112" t="s">
        <v>1044</v>
      </c>
      <c r="F365" s="20" t="s">
        <v>5</v>
      </c>
    </row>
    <row r="366" spans="1:9" ht="33" customHeight="1" x14ac:dyDescent="0.25">
      <c r="A366" s="186"/>
      <c r="B366" s="126">
        <v>73</v>
      </c>
      <c r="C366" s="131" t="s">
        <v>219</v>
      </c>
      <c r="D366" s="126" t="str">
        <f>VLOOKUP(B366,Planilha2!$A$2:$F$305,6,0)</f>
        <v>TÉCNICO JUDICIÁRIO</v>
      </c>
      <c r="E366" s="57" t="s">
        <v>9</v>
      </c>
      <c r="F366" s="11" t="s">
        <v>5</v>
      </c>
    </row>
    <row r="367" spans="1:9" ht="33" customHeight="1" x14ac:dyDescent="0.25">
      <c r="A367" s="184" t="s">
        <v>839</v>
      </c>
      <c r="B367" s="126">
        <v>137</v>
      </c>
      <c r="C367" s="137" t="s">
        <v>233</v>
      </c>
      <c r="D367" s="126" t="str">
        <f>VLOOKUP(B367,Planilha2!$A$2:$F$305,6,0)</f>
        <v>TÉCNICO JUDICIÁRIO</v>
      </c>
      <c r="E367" s="57" t="s">
        <v>809</v>
      </c>
      <c r="F367" s="20" t="s">
        <v>5</v>
      </c>
    </row>
    <row r="368" spans="1:9" ht="33" customHeight="1" x14ac:dyDescent="0.25">
      <c r="A368" s="185"/>
      <c r="B368" s="126">
        <v>208</v>
      </c>
      <c r="C368" s="137" t="s">
        <v>234</v>
      </c>
      <c r="D368" s="126" t="str">
        <f>VLOOKUP(B368,Planilha2!$A$2:$F$305,6,0)</f>
        <v>TÉCNICO JUDICIÁRIO</v>
      </c>
      <c r="E368" s="57" t="s">
        <v>1017</v>
      </c>
      <c r="F368" s="11" t="s">
        <v>5</v>
      </c>
    </row>
    <row r="369" spans="1:6" ht="33" customHeight="1" x14ac:dyDescent="0.25">
      <c r="A369" s="185"/>
      <c r="B369" s="126">
        <v>847</v>
      </c>
      <c r="C369" s="137" t="s">
        <v>841</v>
      </c>
      <c r="D369" s="126" t="s">
        <v>49</v>
      </c>
      <c r="E369" s="57" t="s">
        <v>103</v>
      </c>
      <c r="F369" s="11" t="s">
        <v>5</v>
      </c>
    </row>
    <row r="370" spans="1:6" ht="33" customHeight="1" x14ac:dyDescent="0.25">
      <c r="A370" s="186"/>
      <c r="B370" s="126">
        <v>855</v>
      </c>
      <c r="C370" s="137" t="s">
        <v>235</v>
      </c>
      <c r="D370" s="126" t="s">
        <v>9</v>
      </c>
      <c r="E370" s="57" t="s">
        <v>9</v>
      </c>
      <c r="F370" s="11" t="s">
        <v>5</v>
      </c>
    </row>
    <row r="371" spans="1:6" ht="33" customHeight="1" x14ac:dyDescent="0.25">
      <c r="A371" s="184" t="s">
        <v>226</v>
      </c>
      <c r="B371" s="126">
        <v>603</v>
      </c>
      <c r="C371" s="137" t="s">
        <v>228</v>
      </c>
      <c r="D371" s="126" t="str">
        <f>VLOOKUP(B371,Planilha2!$A$2:$F$305,6,0)</f>
        <v>ANALISTA JUDICIÁRIO</v>
      </c>
      <c r="E371" s="57" t="s">
        <v>809</v>
      </c>
      <c r="F371" s="11" t="s">
        <v>5</v>
      </c>
    </row>
    <row r="372" spans="1:6" ht="33" customHeight="1" x14ac:dyDescent="0.25">
      <c r="A372" s="186"/>
      <c r="B372" s="126">
        <v>218</v>
      </c>
      <c r="C372" s="137" t="s">
        <v>229</v>
      </c>
      <c r="D372" s="126" t="str">
        <f>VLOOKUP(B372,Planilha2!$A$2:$F$305,6,0)</f>
        <v>TÉCNICO JUDICIÁRIO</v>
      </c>
      <c r="E372" s="57" t="s">
        <v>9</v>
      </c>
      <c r="F372" s="11" t="s">
        <v>5</v>
      </c>
    </row>
    <row r="373" spans="1:6" ht="33" customHeight="1" x14ac:dyDescent="0.25">
      <c r="A373" s="182" t="s">
        <v>840</v>
      </c>
      <c r="B373" s="126">
        <v>892</v>
      </c>
      <c r="C373" s="137" t="s">
        <v>794</v>
      </c>
      <c r="D373" s="126" t="s">
        <v>789</v>
      </c>
      <c r="E373" s="57" t="s">
        <v>809</v>
      </c>
      <c r="F373" s="11" t="s">
        <v>19</v>
      </c>
    </row>
    <row r="374" spans="1:6" ht="33" customHeight="1" thickBot="1" x14ac:dyDescent="0.3">
      <c r="A374" s="170" t="s">
        <v>230</v>
      </c>
      <c r="B374" s="126">
        <v>625</v>
      </c>
      <c r="C374" s="137" t="s">
        <v>231</v>
      </c>
      <c r="D374" s="126" t="s">
        <v>789</v>
      </c>
      <c r="E374" s="57" t="s">
        <v>992</v>
      </c>
      <c r="F374" s="11" t="s">
        <v>19</v>
      </c>
    </row>
    <row r="375" spans="1:6" s="159" customFormat="1" ht="33" customHeight="1" thickBot="1" x14ac:dyDescent="0.35">
      <c r="A375" s="188" t="s">
        <v>787</v>
      </c>
      <c r="B375" s="189"/>
      <c r="C375" s="189"/>
      <c r="D375" s="190"/>
      <c r="E375" s="158" t="s">
        <v>49</v>
      </c>
      <c r="F375" s="158">
        <f>COUNTIF(D352:D374,E375)</f>
        <v>4</v>
      </c>
    </row>
    <row r="376" spans="1:6" s="159" customFormat="1" ht="27.75" customHeight="1" thickBot="1" x14ac:dyDescent="0.35">
      <c r="A376" s="160"/>
      <c r="B376" s="161"/>
      <c r="C376" s="161"/>
      <c r="D376" s="162"/>
      <c r="E376" s="158" t="s">
        <v>9</v>
      </c>
      <c r="F376" s="158">
        <f>COUNTIF(D352:D374,E376)</f>
        <v>13</v>
      </c>
    </row>
    <row r="377" spans="1:6" s="159" customFormat="1" ht="37.5" customHeight="1" thickBot="1" x14ac:dyDescent="0.35">
      <c r="A377" s="191" t="s">
        <v>966</v>
      </c>
      <c r="B377" s="192"/>
      <c r="C377" s="192"/>
      <c r="D377" s="193"/>
      <c r="E377" s="158"/>
      <c r="F377" s="158">
        <f>COUNTA(F352:F374)</f>
        <v>23</v>
      </c>
    </row>
    <row r="378" spans="1:6" ht="24.75" customHeight="1" x14ac:dyDescent="0.25">
      <c r="E378" s="51"/>
      <c r="F378" s="52"/>
    </row>
    <row r="379" spans="1:6" ht="30" customHeight="1" x14ac:dyDescent="0.25">
      <c r="F379" s="54"/>
    </row>
    <row r="380" spans="1:6" ht="27.75" customHeight="1" x14ac:dyDescent="0.25"/>
    <row r="381" spans="1:6" ht="29.25" customHeight="1" x14ac:dyDescent="0.25">
      <c r="D381" s="194" t="s">
        <v>904</v>
      </c>
      <c r="E381" s="195"/>
    </row>
    <row r="382" spans="1:6" ht="33" customHeight="1" x14ac:dyDescent="0.25">
      <c r="D382" s="55" t="s">
        <v>905</v>
      </c>
      <c r="E382" s="56">
        <f>SUM(I10+I30+I43+I67+I101+I125+I156+I169+I193+I206+I216+I269+I311+I334+I348)</f>
        <v>3</v>
      </c>
    </row>
    <row r="383" spans="1:6" ht="33" customHeight="1" x14ac:dyDescent="0.25">
      <c r="D383" s="58" t="s">
        <v>906</v>
      </c>
      <c r="E383" s="56">
        <f>SUM(I11+I31+I44+I68+I102+I126+I157+I170+I194+I207+I217+I270+I312+I335+I360)</f>
        <v>37</v>
      </c>
    </row>
    <row r="384" spans="1:6" ht="33" customHeight="1" x14ac:dyDescent="0.25">
      <c r="D384" s="58" t="s">
        <v>907</v>
      </c>
      <c r="E384" s="56">
        <f>SUM(I12+I32+I45+I69+I103+I127+I158+I171+I195+I208+I218+I271+I313+I336+I359)</f>
        <v>149</v>
      </c>
    </row>
    <row r="385" spans="1:9" ht="39" customHeight="1" x14ac:dyDescent="0.25">
      <c r="D385" s="55" t="s">
        <v>834</v>
      </c>
      <c r="E385" s="56">
        <f>SUM(I15+I33+I46+I72+I104+I128+I159+I172+I196+I209+I220+I272+I314+I337+I361)</f>
        <v>12</v>
      </c>
      <c r="G385" s="59"/>
      <c r="H385" s="66"/>
      <c r="I385" s="66"/>
    </row>
    <row r="386" spans="1:9" ht="30" customHeight="1" x14ac:dyDescent="0.25">
      <c r="D386" s="55" t="s">
        <v>789</v>
      </c>
      <c r="E386" s="56">
        <f>SUM(I13+I34+I47+I70+I105+I129+I160+I173+I197+I210+I221+I273+I315+I338+I362)</f>
        <v>48</v>
      </c>
      <c r="G386" s="59"/>
    </row>
    <row r="387" spans="1:9" ht="30" customHeight="1" x14ac:dyDescent="0.25">
      <c r="D387" s="55" t="s">
        <v>788</v>
      </c>
      <c r="E387" s="56">
        <f>SUM(I14+I35+I48+I71+I106+I130+I161+I174+I198+I211+I219+I274+I316+I339+I363)</f>
        <v>7</v>
      </c>
      <c r="G387" s="59"/>
    </row>
    <row r="388" spans="1:9" ht="33" customHeight="1" x14ac:dyDescent="0.25">
      <c r="D388" s="55" t="s">
        <v>908</v>
      </c>
      <c r="E388" s="56">
        <f>SUM(E382:E387)</f>
        <v>256</v>
      </c>
    </row>
    <row r="389" spans="1:9" ht="33" customHeight="1" x14ac:dyDescent="0.25">
      <c r="C389" s="136"/>
    </row>
    <row r="390" spans="1:9" ht="33" customHeight="1" x14ac:dyDescent="0.25">
      <c r="C390" s="136"/>
    </row>
    <row r="392" spans="1:9" ht="43.5" customHeight="1" x14ac:dyDescent="0.25"/>
    <row r="393" spans="1:9" ht="30" customHeight="1" x14ac:dyDescent="0.25">
      <c r="G393" s="59"/>
    </row>
    <row r="394" spans="1:9" ht="27.75" customHeight="1" x14ac:dyDescent="0.25"/>
    <row r="395" spans="1:9" ht="30.75" customHeight="1" x14ac:dyDescent="0.25"/>
    <row r="396" spans="1:9" ht="46.5" customHeight="1" x14ac:dyDescent="0.25"/>
    <row r="397" spans="1:9" ht="31.5" customHeight="1" x14ac:dyDescent="0.25"/>
    <row r="398" spans="1:9" ht="33.75" customHeight="1" x14ac:dyDescent="0.25">
      <c r="D398" s="157"/>
      <c r="E398"/>
    </row>
    <row r="399" spans="1:9" ht="33" customHeight="1" x14ac:dyDescent="0.25">
      <c r="G399" s="60"/>
    </row>
    <row r="400" spans="1:9" s="60" customFormat="1" ht="33" customHeight="1" x14ac:dyDescent="0.25">
      <c r="A400" s="14"/>
      <c r="B400" s="10"/>
      <c r="C400" s="122"/>
      <c r="D400" s="123"/>
      <c r="E400" s="9"/>
      <c r="F400" s="9"/>
      <c r="G400"/>
      <c r="H400"/>
      <c r="I400"/>
    </row>
    <row r="401" spans="7:7" ht="33" customHeight="1" x14ac:dyDescent="0.25">
      <c r="G401" s="53"/>
    </row>
    <row r="402" spans="7:7" ht="33" customHeight="1" x14ac:dyDescent="0.25">
      <c r="G402" s="53"/>
    </row>
    <row r="403" spans="7:7" ht="33" customHeight="1" x14ac:dyDescent="0.25">
      <c r="G403" s="53"/>
    </row>
    <row r="404" spans="7:7" ht="33" customHeight="1" x14ac:dyDescent="0.25">
      <c r="G404" s="53"/>
    </row>
    <row r="405" spans="7:7" ht="33" customHeight="1" x14ac:dyDescent="0.25">
      <c r="G405" s="53"/>
    </row>
    <row r="410" spans="7:7" ht="44.25" customHeight="1" x14ac:dyDescent="0.25"/>
    <row r="411" spans="7:7" ht="33" customHeight="1" x14ac:dyDescent="0.25">
      <c r="G411" s="66"/>
    </row>
  </sheetData>
  <sortState xmlns:xlrd2="http://schemas.microsoft.com/office/spreadsheetml/2017/richdata2" ref="B11:F21">
    <sortCondition ref="B11"/>
  </sortState>
  <mergeCells count="130">
    <mergeCell ref="A165:F165"/>
    <mergeCell ref="H168:I168"/>
    <mergeCell ref="A1:F1"/>
    <mergeCell ref="A2:F2"/>
    <mergeCell ref="A3:F3"/>
    <mergeCell ref="A117:F117"/>
    <mergeCell ref="A130:A132"/>
    <mergeCell ref="A5:F5"/>
    <mergeCell ref="A80:A82"/>
    <mergeCell ref="A47:A48"/>
    <mergeCell ref="A9:A10"/>
    <mergeCell ref="A26:F26"/>
    <mergeCell ref="A55:A56"/>
    <mergeCell ref="A49:A50"/>
    <mergeCell ref="A72:A75"/>
    <mergeCell ref="A78:A79"/>
    <mergeCell ref="A89:A90"/>
    <mergeCell ref="A43:A44"/>
    <mergeCell ref="A126:A129"/>
    <mergeCell ref="A52:A54"/>
    <mergeCell ref="A123:A124"/>
    <mergeCell ref="A93:D93"/>
    <mergeCell ref="A62:F62"/>
    <mergeCell ref="A96:F96"/>
    <mergeCell ref="A40:F40"/>
    <mergeCell ref="A11:A21"/>
    <mergeCell ref="A108:A110"/>
    <mergeCell ref="A100:A101"/>
    <mergeCell ref="A28:A30"/>
    <mergeCell ref="A76:A77"/>
    <mergeCell ref="A65:A69"/>
    <mergeCell ref="A36:D36"/>
    <mergeCell ref="A38:D38"/>
    <mergeCell ref="A22:D22"/>
    <mergeCell ref="A341:A343"/>
    <mergeCell ref="H9:I9"/>
    <mergeCell ref="H66:I66"/>
    <mergeCell ref="A84:A86"/>
    <mergeCell ref="A24:D24"/>
    <mergeCell ref="H29:I29"/>
    <mergeCell ref="H42:I42"/>
    <mergeCell ref="H357:I357"/>
    <mergeCell ref="H333:I333"/>
    <mergeCell ref="A254:F254"/>
    <mergeCell ref="A230:A231"/>
    <mergeCell ref="A290:A291"/>
    <mergeCell ref="A133:A135"/>
    <mergeCell ref="A145:A146"/>
    <mergeCell ref="A162:D162"/>
    <mergeCell ref="A184:A185"/>
    <mergeCell ref="A205:F205"/>
    <mergeCell ref="A202:D202"/>
    <mergeCell ref="A155:F155"/>
    <mergeCell ref="A153:D153"/>
    <mergeCell ref="A176:A177"/>
    <mergeCell ref="A189:D189"/>
    <mergeCell ref="A215:F215"/>
    <mergeCell ref="H124:I124"/>
    <mergeCell ref="A147:A148"/>
    <mergeCell ref="A136:A140"/>
    <mergeCell ref="A173:A174"/>
    <mergeCell ref="A226:A229"/>
    <mergeCell ref="D381:E381"/>
    <mergeCell ref="A336:A337"/>
    <mergeCell ref="A365:A366"/>
    <mergeCell ref="A331:A333"/>
    <mergeCell ref="A339:A340"/>
    <mergeCell ref="A312:A313"/>
    <mergeCell ref="A357:A358"/>
    <mergeCell ref="A334:A335"/>
    <mergeCell ref="A359:A360"/>
    <mergeCell ref="A361:A364"/>
    <mergeCell ref="A325:F325"/>
    <mergeCell ref="A350:F350"/>
    <mergeCell ref="A352:A354"/>
    <mergeCell ref="A377:D377"/>
    <mergeCell ref="A375:D375"/>
    <mergeCell ref="A345:D345"/>
    <mergeCell ref="A270:A271"/>
    <mergeCell ref="A347:D347"/>
    <mergeCell ref="A371:A372"/>
    <mergeCell ref="A367:A370"/>
    <mergeCell ref="H310:I310"/>
    <mergeCell ref="A329:A330"/>
    <mergeCell ref="A257:A259"/>
    <mergeCell ref="A274:A275"/>
    <mergeCell ref="H215:I215"/>
    <mergeCell ref="A236:A238"/>
    <mergeCell ref="A303:F303"/>
    <mergeCell ref="A285:A288"/>
    <mergeCell ref="A276:A279"/>
    <mergeCell ref="A296:A297"/>
    <mergeCell ref="A220:A223"/>
    <mergeCell ref="A305:A306"/>
    <mergeCell ref="A294:A295"/>
    <mergeCell ref="A320:D320"/>
    <mergeCell ref="A322:D322"/>
    <mergeCell ref="A298:D298"/>
    <mergeCell ref="A300:D300"/>
    <mergeCell ref="A249:D249"/>
    <mergeCell ref="A308:A310"/>
    <mergeCell ref="A281:A284"/>
    <mergeCell ref="A246:A248"/>
    <mergeCell ref="A292:A293"/>
    <mergeCell ref="A251:D251"/>
    <mergeCell ref="A264:A266"/>
    <mergeCell ref="A267:A269"/>
    <mergeCell ref="A272:A273"/>
    <mergeCell ref="A239:A240"/>
    <mergeCell ref="A242:A245"/>
    <mergeCell ref="A91:D91"/>
    <mergeCell ref="A58:D58"/>
    <mergeCell ref="A60:D60"/>
    <mergeCell ref="H155:I155"/>
    <mergeCell ref="H100:I100"/>
    <mergeCell ref="A210:D210"/>
    <mergeCell ref="A200:D200"/>
    <mergeCell ref="A187:D187"/>
    <mergeCell ref="A160:D160"/>
    <mergeCell ref="A151:D151"/>
    <mergeCell ref="A112:D112"/>
    <mergeCell ref="A114:D114"/>
    <mergeCell ref="H205:I205"/>
    <mergeCell ref="H192:I192"/>
    <mergeCell ref="A212:D212"/>
    <mergeCell ref="A192:F192"/>
    <mergeCell ref="A181:A182"/>
    <mergeCell ref="A234:A235"/>
    <mergeCell ref="A179:A180"/>
    <mergeCell ref="A142:A144"/>
  </mergeCells>
  <dataValidations count="2">
    <dataValidation type="list" allowBlank="1" showInputMessage="1" showErrorMessage="1" errorTitle="VERIFIQUE A SITUAÇÃO!" sqref="E286 E356 E44 E134 E353:E354 E266 E140 D256:D257 D217:D248 E20 E101 D157:D159 N21 L112 E177 D7:D21 E362 D327:D344 D28:D35 E269 D98:D102 D194:D199 E360 F220 E259 D42:D57 D207:D209 D352:D374 D65:D66 D68:D90 E222 E291 D274:D297 D307:D319 D259:D272 D104:D111 D167:D186 E227 E229 D119:D150" xr:uid="{00000000-0002-0000-0000-000000000000}">
      <formula1>#REF!</formula1>
    </dataValidation>
    <dataValidation type="list" allowBlank="1" showInputMessage="1" showErrorMessage="1" errorTitle="VERIFIQUE A SITUAÇÃO!" sqref="D362 D64:D65 D67 D353:D354 D356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5" max="16383" man="1"/>
    <brk id="99" max="16383" man="1"/>
    <brk id="191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zoomScale="70" zoomScaleNormal="70" workbookViewId="0">
      <selection activeCell="A3" sqref="A3:F3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24" t="s">
        <v>1124</v>
      </c>
      <c r="B1" s="224"/>
      <c r="C1" s="224"/>
      <c r="D1" s="224"/>
      <c r="E1" s="224"/>
      <c r="F1" s="224"/>
    </row>
    <row r="2" spans="1:6" ht="33" customHeight="1" x14ac:dyDescent="0.25">
      <c r="A2" s="216" t="s">
        <v>1108</v>
      </c>
      <c r="B2" s="216"/>
      <c r="C2" s="216"/>
      <c r="D2" s="216"/>
      <c r="E2" s="216"/>
      <c r="F2" s="216"/>
    </row>
    <row r="3" spans="1:6" ht="27.75" customHeight="1" x14ac:dyDescent="0.25">
      <c r="A3" s="217" t="s">
        <v>1128</v>
      </c>
      <c r="B3" s="217"/>
      <c r="C3" s="217"/>
      <c r="D3" s="217"/>
      <c r="E3" s="217"/>
      <c r="F3" s="217"/>
    </row>
    <row r="4" spans="1:6" ht="15" customHeight="1" thickBot="1" x14ac:dyDescent="0.3">
      <c r="A4" s="1"/>
    </row>
    <row r="5" spans="1:6" ht="33" customHeight="1" x14ac:dyDescent="0.25">
      <c r="A5" s="218" t="s">
        <v>0</v>
      </c>
      <c r="B5" s="219"/>
      <c r="C5" s="219"/>
      <c r="D5" s="219"/>
      <c r="E5" s="219"/>
      <c r="F5" s="220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4" t="s">
        <v>1095</v>
      </c>
      <c r="B7" s="57"/>
      <c r="C7" s="93" t="s">
        <v>1075</v>
      </c>
      <c r="D7" s="93" t="s">
        <v>1075</v>
      </c>
      <c r="E7" s="95" t="s">
        <v>988</v>
      </c>
      <c r="F7" s="7"/>
    </row>
    <row r="8" spans="1:6" ht="33" customHeight="1" x14ac:dyDescent="0.25">
      <c r="A8" s="184" t="s">
        <v>880</v>
      </c>
      <c r="B8" s="107">
        <v>1041</v>
      </c>
      <c r="C8" s="24" t="s">
        <v>1049</v>
      </c>
      <c r="D8" s="112" t="s">
        <v>789</v>
      </c>
      <c r="E8" s="107" t="s">
        <v>1127</v>
      </c>
      <c r="F8" s="20" t="s">
        <v>1048</v>
      </c>
    </row>
    <row r="9" spans="1:6" ht="33" customHeight="1" thickBot="1" x14ac:dyDescent="0.3">
      <c r="A9" s="186"/>
      <c r="B9" s="172">
        <v>76</v>
      </c>
      <c r="C9" s="21" t="s">
        <v>178</v>
      </c>
      <c r="D9" s="172" t="s">
        <v>9</v>
      </c>
      <c r="E9" s="172" t="s">
        <v>989</v>
      </c>
      <c r="F9" s="20" t="s">
        <v>5</v>
      </c>
    </row>
    <row r="10" spans="1:6" s="25" customFormat="1" ht="28.5" customHeight="1" thickBot="1" x14ac:dyDescent="0.3">
      <c r="A10" s="225" t="s">
        <v>787</v>
      </c>
      <c r="B10" s="226"/>
      <c r="C10" s="226"/>
      <c r="D10" s="231"/>
      <c r="E10" s="100" t="s">
        <v>49</v>
      </c>
      <c r="F10" s="37">
        <f>COUNTIF(D7:D9,E10)</f>
        <v>0</v>
      </c>
    </row>
    <row r="11" spans="1:6" s="25" customFormat="1" ht="28.5" customHeight="1" thickBot="1" x14ac:dyDescent="0.3">
      <c r="A11" s="228"/>
      <c r="B11" s="229"/>
      <c r="C11" s="229"/>
      <c r="D11" s="232"/>
      <c r="E11" s="100" t="s">
        <v>9</v>
      </c>
      <c r="F11" s="37">
        <f>COUNTIF(D7:D9,E11)</f>
        <v>1</v>
      </c>
    </row>
    <row r="12" spans="1:6" ht="28.5" customHeight="1" thickBot="1" x14ac:dyDescent="0.3">
      <c r="A12" s="221" t="s">
        <v>1119</v>
      </c>
      <c r="B12" s="222"/>
      <c r="C12" s="222"/>
      <c r="D12" s="223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196" t="s">
        <v>981</v>
      </c>
      <c r="B14" s="197"/>
      <c r="C14" s="197"/>
      <c r="D14" s="197"/>
      <c r="E14" s="197"/>
      <c r="F14" s="198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6" t="s">
        <v>814</v>
      </c>
      <c r="B16" s="107">
        <v>1056</v>
      </c>
      <c r="C16" s="21" t="s">
        <v>1068</v>
      </c>
      <c r="D16" s="172" t="s">
        <v>789</v>
      </c>
      <c r="E16" s="107" t="s">
        <v>1063</v>
      </c>
      <c r="F16" s="20" t="s">
        <v>1069</v>
      </c>
    </row>
    <row r="17" spans="1:7" ht="33" customHeight="1" x14ac:dyDescent="0.25">
      <c r="A17" s="106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991</v>
      </c>
      <c r="F17" s="11" t="s">
        <v>5</v>
      </c>
    </row>
    <row r="18" spans="1:7" ht="33" customHeight="1" thickBot="1" x14ac:dyDescent="0.3">
      <c r="A18" s="106" t="s">
        <v>955</v>
      </c>
      <c r="B18" s="107">
        <v>1015</v>
      </c>
      <c r="C18" s="24" t="s">
        <v>973</v>
      </c>
      <c r="D18" s="112" t="s">
        <v>31</v>
      </c>
      <c r="E18" s="107" t="s">
        <v>993</v>
      </c>
      <c r="F18" s="20" t="s">
        <v>31</v>
      </c>
    </row>
    <row r="19" spans="1:7" ht="28.5" customHeight="1" thickBot="1" x14ac:dyDescent="0.3">
      <c r="A19" s="225" t="s">
        <v>787</v>
      </c>
      <c r="B19" s="226"/>
      <c r="C19" s="226"/>
      <c r="D19" s="227"/>
      <c r="E19" s="63" t="s">
        <v>49</v>
      </c>
      <c r="F19" s="37">
        <f>COUNTIF(D16:D18,E19)</f>
        <v>0</v>
      </c>
    </row>
    <row r="20" spans="1:7" ht="28.5" customHeight="1" thickBot="1" x14ac:dyDescent="0.3">
      <c r="A20" s="228"/>
      <c r="B20" s="229"/>
      <c r="C20" s="229"/>
      <c r="D20" s="230"/>
      <c r="E20" s="37" t="s">
        <v>9</v>
      </c>
      <c r="F20" s="37">
        <f>COUNTIF(D16:D18,E20)</f>
        <v>1</v>
      </c>
    </row>
    <row r="21" spans="1:7" ht="28.5" customHeight="1" thickBot="1" x14ac:dyDescent="0.3">
      <c r="A21" s="221" t="s">
        <v>806</v>
      </c>
      <c r="B21" s="222"/>
      <c r="C21" s="222"/>
      <c r="D21" s="222"/>
      <c r="E21" s="223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196" t="s">
        <v>781</v>
      </c>
      <c r="B23" s="197"/>
      <c r="C23" s="197"/>
      <c r="D23" s="197"/>
      <c r="E23" s="197"/>
      <c r="F23" s="198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7">
        <v>1011</v>
      </c>
      <c r="C25" s="21" t="s">
        <v>100</v>
      </c>
      <c r="D25" s="112" t="s">
        <v>31</v>
      </c>
      <c r="E25" s="107" t="s">
        <v>994</v>
      </c>
      <c r="F25" s="20" t="s">
        <v>31</v>
      </c>
    </row>
    <row r="26" spans="1:7" ht="33" customHeight="1" x14ac:dyDescent="0.25">
      <c r="A26" s="96" t="s">
        <v>935</v>
      </c>
      <c r="B26" s="57">
        <v>136</v>
      </c>
      <c r="C26" s="8" t="s">
        <v>106</v>
      </c>
      <c r="D26" s="57" t="s">
        <v>9</v>
      </c>
      <c r="E26" s="57" t="s">
        <v>996</v>
      </c>
      <c r="F26" s="11" t="s">
        <v>5</v>
      </c>
    </row>
    <row r="27" spans="1:7" ht="40.5" customHeight="1" x14ac:dyDescent="0.25">
      <c r="A27" s="106" t="s">
        <v>855</v>
      </c>
      <c r="B27" s="107">
        <v>629</v>
      </c>
      <c r="C27" s="21" t="s">
        <v>12</v>
      </c>
      <c r="D27" s="112" t="str">
        <f>VLOOKUP(B27,Planilha2!A49:F352,6,0)</f>
        <v>TÉCNICO JUDICIÁRIO</v>
      </c>
      <c r="E27" s="107" t="s">
        <v>995</v>
      </c>
      <c r="F27" s="20" t="s">
        <v>5</v>
      </c>
    </row>
    <row r="28" spans="1:7" ht="27" customHeight="1" thickBot="1" x14ac:dyDescent="0.3">
      <c r="A28" s="106" t="s">
        <v>783</v>
      </c>
      <c r="B28" s="107">
        <v>163</v>
      </c>
      <c r="C28" s="21" t="s">
        <v>14</v>
      </c>
      <c r="D28" s="112" t="s">
        <v>9</v>
      </c>
      <c r="E28" s="107" t="s">
        <v>999</v>
      </c>
      <c r="F28" s="20" t="s">
        <v>5</v>
      </c>
    </row>
    <row r="29" spans="1:7" ht="28.5" customHeight="1" thickBot="1" x14ac:dyDescent="0.3">
      <c r="A29" s="233" t="s">
        <v>787</v>
      </c>
      <c r="B29" s="234"/>
      <c r="C29" s="234"/>
      <c r="D29" s="235"/>
      <c r="E29" s="37" t="s">
        <v>49</v>
      </c>
      <c r="F29" s="37">
        <f>COUNTIF(D25:D28,E29)</f>
        <v>0</v>
      </c>
    </row>
    <row r="30" spans="1:7" ht="28.5" customHeight="1" thickBot="1" x14ac:dyDescent="0.3">
      <c r="A30" s="228"/>
      <c r="B30" s="229"/>
      <c r="C30" s="229"/>
      <c r="D30" s="230"/>
      <c r="E30" s="37" t="s">
        <v>9</v>
      </c>
      <c r="F30" s="37">
        <f>COUNTIF(D25:D28,E30)</f>
        <v>3</v>
      </c>
    </row>
    <row r="31" spans="1:7" ht="28.5" customHeight="1" thickBot="1" x14ac:dyDescent="0.3">
      <c r="A31" s="221" t="s">
        <v>967</v>
      </c>
      <c r="B31" s="222"/>
      <c r="C31" s="222"/>
      <c r="D31" s="222"/>
      <c r="E31" s="223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196" t="s">
        <v>22</v>
      </c>
      <c r="B33" s="197"/>
      <c r="C33" s="197"/>
      <c r="D33" s="197"/>
      <c r="E33" s="197"/>
      <c r="F33" s="198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6" t="s">
        <v>1081</v>
      </c>
      <c r="B35" s="172">
        <v>987</v>
      </c>
      <c r="C35" s="24" t="s">
        <v>939</v>
      </c>
      <c r="D35" s="172" t="s">
        <v>49</v>
      </c>
      <c r="E35" s="107" t="s">
        <v>1000</v>
      </c>
      <c r="F35" s="20" t="s">
        <v>5</v>
      </c>
    </row>
    <row r="36" spans="1:6" ht="33" customHeight="1" x14ac:dyDescent="0.25">
      <c r="A36" s="107" t="s">
        <v>1086</v>
      </c>
      <c r="B36" s="57">
        <v>952</v>
      </c>
      <c r="C36" s="8" t="s">
        <v>825</v>
      </c>
      <c r="D36" s="57" t="s">
        <v>49</v>
      </c>
      <c r="E36" s="57" t="s">
        <v>1087</v>
      </c>
      <c r="F36" s="11" t="s">
        <v>19</v>
      </c>
    </row>
    <row r="37" spans="1:6" ht="33" customHeight="1" x14ac:dyDescent="0.25">
      <c r="A37" s="184" t="s">
        <v>891</v>
      </c>
      <c r="B37" s="107">
        <v>1017</v>
      </c>
      <c r="C37" s="21" t="s">
        <v>974</v>
      </c>
      <c r="D37" s="112" t="s">
        <v>789</v>
      </c>
      <c r="E37" s="107" t="s">
        <v>1003</v>
      </c>
      <c r="F37" s="20" t="s">
        <v>19</v>
      </c>
    </row>
    <row r="38" spans="1:6" ht="33" customHeight="1" x14ac:dyDescent="0.25">
      <c r="A38" s="185"/>
      <c r="B38" s="57">
        <v>1008</v>
      </c>
      <c r="C38" s="16" t="s">
        <v>975</v>
      </c>
      <c r="D38" s="57" t="s">
        <v>789</v>
      </c>
      <c r="E38" s="57" t="s">
        <v>996</v>
      </c>
      <c r="F38" s="11" t="s">
        <v>19</v>
      </c>
    </row>
    <row r="39" spans="1:6" ht="33" customHeight="1" x14ac:dyDescent="0.25">
      <c r="A39" s="96" t="s">
        <v>881</v>
      </c>
      <c r="B39" s="107">
        <v>833</v>
      </c>
      <c r="C39" s="21" t="s">
        <v>26</v>
      </c>
      <c r="D39" s="112" t="s">
        <v>789</v>
      </c>
      <c r="E39" s="107" t="s">
        <v>988</v>
      </c>
      <c r="F39" s="11" t="s">
        <v>27</v>
      </c>
    </row>
    <row r="40" spans="1:6" ht="27.75" customHeight="1" x14ac:dyDescent="0.25">
      <c r="A40" s="184" t="s">
        <v>920</v>
      </c>
      <c r="B40" s="57">
        <v>519</v>
      </c>
      <c r="C40" s="21" t="s">
        <v>141</v>
      </c>
      <c r="D40" s="112" t="s">
        <v>9</v>
      </c>
      <c r="E40" s="107" t="s">
        <v>1006</v>
      </c>
      <c r="F40" s="20" t="s">
        <v>5</v>
      </c>
    </row>
    <row r="41" spans="1:6" ht="25.5" customHeight="1" x14ac:dyDescent="0.25">
      <c r="A41" s="185"/>
      <c r="B41" s="57">
        <v>844</v>
      </c>
      <c r="C41" s="8" t="s">
        <v>104</v>
      </c>
      <c r="D41" s="57" t="s">
        <v>9</v>
      </c>
      <c r="E41" s="57" t="s">
        <v>1005</v>
      </c>
      <c r="F41" s="11" t="s">
        <v>5</v>
      </c>
    </row>
    <row r="42" spans="1:6" ht="33" customHeight="1" x14ac:dyDescent="0.25">
      <c r="A42" s="96" t="s">
        <v>1031</v>
      </c>
      <c r="B42" s="57">
        <v>1014</v>
      </c>
      <c r="C42" s="21" t="s">
        <v>976</v>
      </c>
      <c r="D42" s="112" t="s">
        <v>789</v>
      </c>
      <c r="E42" s="107" t="s">
        <v>1006</v>
      </c>
      <c r="F42" s="20" t="s">
        <v>818</v>
      </c>
    </row>
    <row r="43" spans="1:6" ht="33" customHeight="1" x14ac:dyDescent="0.25">
      <c r="A43" s="80" t="s">
        <v>858</v>
      </c>
      <c r="B43" s="107">
        <v>972</v>
      </c>
      <c r="C43" s="21" t="s">
        <v>927</v>
      </c>
      <c r="D43" s="112" t="s">
        <v>789</v>
      </c>
      <c r="E43" s="107" t="s">
        <v>1009</v>
      </c>
      <c r="F43" s="20" t="s">
        <v>928</v>
      </c>
    </row>
    <row r="44" spans="1:6" ht="33" customHeight="1" thickBot="1" x14ac:dyDescent="0.3">
      <c r="A44" s="96" t="s">
        <v>862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1010</v>
      </c>
      <c r="F44" s="11" t="s">
        <v>5</v>
      </c>
    </row>
    <row r="45" spans="1:6" ht="28.5" customHeight="1" thickBot="1" x14ac:dyDescent="0.3">
      <c r="A45" s="225" t="s">
        <v>787</v>
      </c>
      <c r="B45" s="226"/>
      <c r="C45" s="226"/>
      <c r="D45" s="227"/>
      <c r="E45" s="37" t="s">
        <v>49</v>
      </c>
      <c r="F45" s="37">
        <f>COUNTIF(D35:D44,E45)</f>
        <v>2</v>
      </c>
    </row>
    <row r="46" spans="1:6" ht="28.5" customHeight="1" thickBot="1" x14ac:dyDescent="0.3">
      <c r="A46" s="228"/>
      <c r="B46" s="229"/>
      <c r="C46" s="229"/>
      <c r="D46" s="230"/>
      <c r="E46" s="37" t="s">
        <v>9</v>
      </c>
      <c r="F46" s="37">
        <f>COUNTIF(D35:D44,E46)</f>
        <v>3</v>
      </c>
    </row>
    <row r="47" spans="1:6" ht="28.5" customHeight="1" thickBot="1" x14ac:dyDescent="0.3">
      <c r="A47" s="221" t="s">
        <v>968</v>
      </c>
      <c r="B47" s="222"/>
      <c r="C47" s="222"/>
      <c r="D47" s="223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8"/>
    </row>
    <row r="52" spans="1:11" ht="21" customHeight="1" x14ac:dyDescent="0.25">
      <c r="A52" s="196" t="s">
        <v>41</v>
      </c>
      <c r="B52" s="197"/>
      <c r="C52" s="197"/>
      <c r="D52" s="197"/>
      <c r="E52" s="197"/>
      <c r="F52" s="198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6" t="s">
        <v>42</v>
      </c>
      <c r="B54" s="107">
        <v>1010</v>
      </c>
      <c r="C54" s="21" t="s">
        <v>980</v>
      </c>
      <c r="D54" s="112" t="s">
        <v>789</v>
      </c>
      <c r="E54" s="107" t="s">
        <v>994</v>
      </c>
      <c r="F54" s="20" t="s">
        <v>19</v>
      </c>
    </row>
    <row r="55" spans="1:11" x14ac:dyDescent="0.25">
      <c r="A55" s="96" t="s">
        <v>1096</v>
      </c>
      <c r="B55" s="57">
        <v>683</v>
      </c>
      <c r="C55" s="8" t="s">
        <v>47</v>
      </c>
      <c r="D55" s="57" t="s">
        <v>789</v>
      </c>
      <c r="E55" s="57" t="s">
        <v>1021</v>
      </c>
      <c r="F55" s="11" t="s">
        <v>19</v>
      </c>
    </row>
    <row r="56" spans="1:11" ht="24.75" customHeight="1" x14ac:dyDescent="0.25">
      <c r="A56" s="96" t="s">
        <v>897</v>
      </c>
      <c r="B56" s="107">
        <v>347</v>
      </c>
      <c r="C56" s="21" t="s">
        <v>45</v>
      </c>
      <c r="D56" s="112" t="str">
        <f>VLOOKUP(B56,Planilha2!$A$2:$F$305,6,0)</f>
        <v>TÉCNICO JUDICIÁRIO</v>
      </c>
      <c r="E56" s="107" t="s">
        <v>995</v>
      </c>
      <c r="F56" s="11" t="s">
        <v>5</v>
      </c>
    </row>
    <row r="57" spans="1:11" ht="33" customHeight="1" x14ac:dyDescent="0.25">
      <c r="A57" s="96" t="s">
        <v>894</v>
      </c>
      <c r="B57" s="107">
        <v>68</v>
      </c>
      <c r="C57" s="21" t="s">
        <v>50</v>
      </c>
      <c r="D57" s="112" t="str">
        <f>VLOOKUP(B57,Planilha2!$A$2:$F$305,6,0)</f>
        <v>TÉCNICO JUDICIÁRIO</v>
      </c>
      <c r="E57" s="107" t="s">
        <v>995</v>
      </c>
      <c r="F57" s="20" t="s">
        <v>5</v>
      </c>
    </row>
    <row r="58" spans="1:11" ht="33" customHeight="1" thickBot="1" x14ac:dyDescent="0.3">
      <c r="A58" s="96" t="s">
        <v>864</v>
      </c>
      <c r="B58" s="107">
        <v>881</v>
      </c>
      <c r="C58" s="21" t="s">
        <v>43</v>
      </c>
      <c r="D58" s="112" t="s">
        <v>49</v>
      </c>
      <c r="E58" s="107" t="s">
        <v>995</v>
      </c>
      <c r="F58" s="20" t="s">
        <v>5</v>
      </c>
    </row>
    <row r="59" spans="1:11" ht="33" customHeight="1" thickBot="1" x14ac:dyDescent="0.3">
      <c r="A59" s="225" t="s">
        <v>787</v>
      </c>
      <c r="B59" s="226"/>
      <c r="C59" s="226"/>
      <c r="D59" s="227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28"/>
      <c r="B60" s="229"/>
      <c r="C60" s="229"/>
      <c r="D60" s="230"/>
      <c r="E60" s="37" t="s">
        <v>9</v>
      </c>
      <c r="F60" s="37">
        <f>COUNTIF(D54:D58,E60)</f>
        <v>2</v>
      </c>
    </row>
    <row r="61" spans="1:11" ht="33" customHeight="1" thickBot="1" x14ac:dyDescent="0.3">
      <c r="A61" s="221" t="s">
        <v>51</v>
      </c>
      <c r="B61" s="222"/>
      <c r="C61" s="222"/>
      <c r="D61" s="222"/>
      <c r="E61" s="223"/>
      <c r="F61" s="37">
        <f>COUNTA(F54:F58)</f>
        <v>5</v>
      </c>
    </row>
    <row r="62" spans="1:11" ht="20.25" customHeight="1" x14ac:dyDescent="0.25">
      <c r="A62" s="98"/>
    </row>
    <row r="63" spans="1:11" ht="20.25" customHeight="1" thickBot="1" x14ac:dyDescent="0.3">
      <c r="A63" s="98"/>
    </row>
    <row r="64" spans="1:11" ht="16.5" customHeight="1" x14ac:dyDescent="0.25">
      <c r="A64" s="196" t="s">
        <v>52</v>
      </c>
      <c r="B64" s="197"/>
      <c r="C64" s="197"/>
      <c r="D64" s="197"/>
      <c r="E64" s="197"/>
      <c r="F64" s="198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6" t="s">
        <v>53</v>
      </c>
      <c r="B66" s="107">
        <v>1007</v>
      </c>
      <c r="C66" s="24" t="s">
        <v>970</v>
      </c>
      <c r="D66" s="112" t="s">
        <v>789</v>
      </c>
      <c r="E66" s="107" t="s">
        <v>1055</v>
      </c>
      <c r="F66" s="20" t="s">
        <v>971</v>
      </c>
    </row>
    <row r="67" spans="1:6" ht="27.75" customHeight="1" x14ac:dyDescent="0.25">
      <c r="A67" s="107" t="s">
        <v>1097</v>
      </c>
      <c r="B67" s="107"/>
      <c r="C67" s="93" t="s">
        <v>1075</v>
      </c>
      <c r="D67" s="93" t="s">
        <v>1075</v>
      </c>
      <c r="E67" s="107" t="s">
        <v>1005</v>
      </c>
      <c r="F67" s="20"/>
    </row>
    <row r="68" spans="1:6" ht="48" customHeight="1" x14ac:dyDescent="0.25">
      <c r="A68" s="172" t="s">
        <v>898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1005</v>
      </c>
      <c r="F68" s="11" t="s">
        <v>5</v>
      </c>
    </row>
    <row r="69" spans="1:6" ht="42" customHeight="1" x14ac:dyDescent="0.25">
      <c r="A69" s="96" t="s">
        <v>868</v>
      </c>
      <c r="B69" s="107">
        <v>673</v>
      </c>
      <c r="C69" s="21" t="s">
        <v>81</v>
      </c>
      <c r="D69" s="112" t="str">
        <f>VLOOKUP(B69,Planilha2!$A$2:$F$305,6,0)</f>
        <v>TÉCNICO JUDICIÁRIO</v>
      </c>
      <c r="E69" s="107" t="s">
        <v>995</v>
      </c>
      <c r="F69" s="20" t="s">
        <v>5</v>
      </c>
    </row>
    <row r="70" spans="1:6" ht="33" customHeight="1" x14ac:dyDescent="0.25">
      <c r="A70" s="96" t="s">
        <v>60</v>
      </c>
      <c r="B70" s="107">
        <v>950</v>
      </c>
      <c r="C70" s="21" t="s">
        <v>911</v>
      </c>
      <c r="D70" s="112" t="s">
        <v>789</v>
      </c>
      <c r="E70" s="107" t="s">
        <v>995</v>
      </c>
      <c r="F70" s="22" t="s">
        <v>19</v>
      </c>
    </row>
    <row r="71" spans="1:6" ht="38.25" customHeight="1" x14ac:dyDescent="0.25">
      <c r="A71" s="106" t="s">
        <v>866</v>
      </c>
      <c r="B71" s="107">
        <v>382</v>
      </c>
      <c r="C71" s="21" t="s">
        <v>78</v>
      </c>
      <c r="D71" s="172" t="s">
        <v>9</v>
      </c>
      <c r="E71" s="107" t="s">
        <v>995</v>
      </c>
      <c r="F71" s="85" t="s">
        <v>5</v>
      </c>
    </row>
    <row r="72" spans="1:6" ht="38.25" customHeight="1" thickBot="1" x14ac:dyDescent="0.3">
      <c r="A72" s="96" t="s">
        <v>869</v>
      </c>
      <c r="B72" s="107">
        <v>646</v>
      </c>
      <c r="C72" s="21" t="s">
        <v>54</v>
      </c>
      <c r="D72" s="112" t="s">
        <v>789</v>
      </c>
      <c r="E72" s="107" t="s">
        <v>995</v>
      </c>
      <c r="F72" s="20" t="s">
        <v>19</v>
      </c>
    </row>
    <row r="73" spans="1:6" ht="33" customHeight="1" thickBot="1" x14ac:dyDescent="0.3">
      <c r="A73" s="225" t="s">
        <v>787</v>
      </c>
      <c r="B73" s="226"/>
      <c r="C73" s="226"/>
      <c r="D73" s="227"/>
      <c r="E73" s="37" t="s">
        <v>49</v>
      </c>
      <c r="F73" s="37">
        <f>COUNTIF(D66:D72,E73)</f>
        <v>0</v>
      </c>
    </row>
    <row r="74" spans="1:6" ht="33" customHeight="1" thickBot="1" x14ac:dyDescent="0.3">
      <c r="A74" s="228"/>
      <c r="B74" s="229"/>
      <c r="C74" s="229"/>
      <c r="D74" s="230"/>
      <c r="E74" s="37" t="s">
        <v>9</v>
      </c>
      <c r="F74" s="37">
        <f>COUNTIF(D66:D72,E74)</f>
        <v>3</v>
      </c>
    </row>
    <row r="75" spans="1:6" ht="33" customHeight="1" thickBot="1" x14ac:dyDescent="0.3">
      <c r="A75" s="221" t="s">
        <v>82</v>
      </c>
      <c r="B75" s="222"/>
      <c r="C75" s="222"/>
      <c r="D75" s="223"/>
      <c r="E75" s="37"/>
      <c r="F75" s="37">
        <f>COUNTA(F66:F72)</f>
        <v>6</v>
      </c>
    </row>
    <row r="76" spans="1:6" ht="33" customHeight="1" thickBot="1" x14ac:dyDescent="0.3"/>
    <row r="77" spans="1:6" ht="33" customHeight="1" x14ac:dyDescent="0.25">
      <c r="A77" s="196" t="s">
        <v>807</v>
      </c>
      <c r="B77" s="197"/>
      <c r="C77" s="197"/>
      <c r="D77" s="197"/>
      <c r="E77" s="197"/>
      <c r="F77" s="198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6" t="s">
        <v>807</v>
      </c>
      <c r="B79" s="23">
        <v>577</v>
      </c>
      <c r="C79" s="21" t="s">
        <v>84</v>
      </c>
      <c r="D79" s="112" t="s">
        <v>789</v>
      </c>
      <c r="E79" s="107" t="s">
        <v>1012</v>
      </c>
      <c r="F79" s="20" t="s">
        <v>19</v>
      </c>
    </row>
    <row r="80" spans="1:6" ht="33" customHeight="1" x14ac:dyDescent="0.25">
      <c r="A80" s="106" t="s">
        <v>816</v>
      </c>
      <c r="B80" s="107">
        <v>503</v>
      </c>
      <c r="C80" s="21" t="s">
        <v>122</v>
      </c>
      <c r="D80" s="112" t="str">
        <f>VLOOKUP(B80,Planilha2!$A$2:$F$305,6,0)</f>
        <v>TÉCNICO JUDICIÁRIO</v>
      </c>
      <c r="E80" s="107" t="s">
        <v>1013</v>
      </c>
      <c r="F80" s="20" t="s">
        <v>5</v>
      </c>
    </row>
    <row r="81" spans="1:6" ht="33" customHeight="1" thickBot="1" x14ac:dyDescent="0.3">
      <c r="A81" s="106" t="s">
        <v>1098</v>
      </c>
      <c r="B81" s="57">
        <v>916</v>
      </c>
      <c r="C81" s="8" t="s">
        <v>1121</v>
      </c>
      <c r="D81" s="57" t="s">
        <v>9</v>
      </c>
      <c r="E81" s="57" t="s">
        <v>1099</v>
      </c>
      <c r="F81" s="11" t="s">
        <v>5</v>
      </c>
    </row>
    <row r="82" spans="1:6" ht="33" customHeight="1" thickBot="1" x14ac:dyDescent="0.3">
      <c r="A82" s="225" t="s">
        <v>787</v>
      </c>
      <c r="B82" s="226"/>
      <c r="C82" s="226"/>
      <c r="D82" s="227"/>
      <c r="E82" s="37" t="s">
        <v>49</v>
      </c>
      <c r="F82" s="37">
        <f>COUNTIF(D79:D81,E82)</f>
        <v>0</v>
      </c>
    </row>
    <row r="83" spans="1:6" ht="33" customHeight="1" thickBot="1" x14ac:dyDescent="0.3">
      <c r="A83" s="228"/>
      <c r="B83" s="229"/>
      <c r="C83" s="229"/>
      <c r="D83" s="230"/>
      <c r="E83" s="37" t="s">
        <v>9</v>
      </c>
      <c r="F83" s="50">
        <f>COUNTIF(D79:D81,E83)</f>
        <v>2</v>
      </c>
    </row>
    <row r="84" spans="1:6" ht="37.5" customHeight="1" thickBot="1" x14ac:dyDescent="0.3">
      <c r="A84" s="221" t="s">
        <v>961</v>
      </c>
      <c r="B84" s="222"/>
      <c r="C84" s="222"/>
      <c r="D84" s="223"/>
      <c r="E84" s="99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196" t="s">
        <v>83</v>
      </c>
      <c r="B87" s="197"/>
      <c r="C87" s="197"/>
      <c r="D87" s="197"/>
      <c r="E87" s="197"/>
      <c r="F87" s="198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6" t="s">
        <v>83</v>
      </c>
      <c r="B89" s="107">
        <v>658</v>
      </c>
      <c r="C89" s="21" t="s">
        <v>92</v>
      </c>
      <c r="D89" s="112" t="s">
        <v>789</v>
      </c>
      <c r="E89" s="107" t="s">
        <v>994</v>
      </c>
      <c r="F89" s="20" t="s">
        <v>93</v>
      </c>
    </row>
    <row r="90" spans="1:6" ht="33" customHeight="1" x14ac:dyDescent="0.25">
      <c r="A90" s="106" t="s">
        <v>1100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1021</v>
      </c>
      <c r="F90" s="11" t="s">
        <v>5</v>
      </c>
    </row>
    <row r="91" spans="1:6" ht="33" customHeight="1" x14ac:dyDescent="0.25">
      <c r="A91" s="106" t="s">
        <v>808</v>
      </c>
      <c r="B91" s="172">
        <v>874</v>
      </c>
      <c r="C91" s="21" t="s">
        <v>1062</v>
      </c>
      <c r="D91" s="172" t="s">
        <v>9</v>
      </c>
      <c r="E91" s="172" t="s">
        <v>995</v>
      </c>
      <c r="F91" s="20" t="s">
        <v>5</v>
      </c>
    </row>
    <row r="92" spans="1:6" ht="25.5" customHeight="1" x14ac:dyDescent="0.25">
      <c r="A92" s="96" t="s">
        <v>899</v>
      </c>
      <c r="B92" s="107">
        <v>878</v>
      </c>
      <c r="C92" s="21" t="s">
        <v>88</v>
      </c>
      <c r="D92" s="112" t="s">
        <v>31</v>
      </c>
      <c r="E92" s="107" t="s">
        <v>1014</v>
      </c>
      <c r="F92" s="20" t="s">
        <v>31</v>
      </c>
    </row>
    <row r="93" spans="1:6" ht="33" customHeight="1" x14ac:dyDescent="0.25">
      <c r="A93" s="80" t="s">
        <v>91</v>
      </c>
      <c r="B93" s="107">
        <v>659</v>
      </c>
      <c r="C93" s="21" t="s">
        <v>99</v>
      </c>
      <c r="D93" s="112" t="s">
        <v>789</v>
      </c>
      <c r="E93" s="107" t="s">
        <v>995</v>
      </c>
      <c r="F93" s="20" t="s">
        <v>19</v>
      </c>
    </row>
    <row r="94" spans="1:6" ht="33" customHeight="1" thickBot="1" x14ac:dyDescent="0.3">
      <c r="A94" s="108" t="s">
        <v>1101</v>
      </c>
      <c r="B94" s="57">
        <v>967</v>
      </c>
      <c r="C94" s="16" t="s">
        <v>929</v>
      </c>
      <c r="D94" s="57" t="s">
        <v>789</v>
      </c>
      <c r="E94" s="57" t="s">
        <v>1102</v>
      </c>
      <c r="F94" s="7" t="s">
        <v>19</v>
      </c>
    </row>
    <row r="95" spans="1:6" ht="33" customHeight="1" thickBot="1" x14ac:dyDescent="0.3">
      <c r="A95" s="225" t="s">
        <v>787</v>
      </c>
      <c r="B95" s="226"/>
      <c r="C95" s="226"/>
      <c r="D95" s="227"/>
      <c r="E95" s="37" t="s">
        <v>49</v>
      </c>
      <c r="F95" s="37">
        <f>COUNTIF(D79:D94,E95)</f>
        <v>0</v>
      </c>
    </row>
    <row r="96" spans="1:6" ht="33" customHeight="1" thickBot="1" x14ac:dyDescent="0.3">
      <c r="A96" s="239"/>
      <c r="B96" s="240"/>
      <c r="C96" s="240"/>
      <c r="D96" s="241"/>
      <c r="E96" s="37" t="s">
        <v>9</v>
      </c>
      <c r="F96" s="37">
        <f>COUNTIF(D89:D94,E96)</f>
        <v>2</v>
      </c>
    </row>
    <row r="97" spans="1:6" ht="33" customHeight="1" thickBot="1" x14ac:dyDescent="0.3">
      <c r="A97" s="236" t="s">
        <v>969</v>
      </c>
      <c r="B97" s="237"/>
      <c r="C97" s="237"/>
      <c r="D97" s="238"/>
      <c r="E97" s="37"/>
      <c r="F97" s="42">
        <f>COUNTA(F89:F94)</f>
        <v>6</v>
      </c>
    </row>
    <row r="100" spans="1:6" ht="23.25" customHeight="1" thickBot="1" x14ac:dyDescent="0.3">
      <c r="A100" s="98"/>
    </row>
    <row r="101" spans="1:6" ht="33" customHeight="1" x14ac:dyDescent="0.25">
      <c r="A101" s="196" t="s">
        <v>900</v>
      </c>
      <c r="B101" s="197"/>
      <c r="C101" s="197"/>
      <c r="D101" s="197"/>
      <c r="E101" s="197"/>
      <c r="F101" s="198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6" t="s">
        <v>800</v>
      </c>
      <c r="B103" s="107">
        <v>286</v>
      </c>
      <c r="C103" s="21" t="s">
        <v>174</v>
      </c>
      <c r="D103" s="112" t="str">
        <f>VLOOKUP(B103,Planilha2!$A$2:$F$305,6,0)</f>
        <v>ANALISTA JUDICIÁRIO</v>
      </c>
      <c r="E103" s="107" t="s">
        <v>994</v>
      </c>
      <c r="F103" s="20" t="s">
        <v>5</v>
      </c>
    </row>
    <row r="104" spans="1:6" ht="33" customHeight="1" x14ac:dyDescent="0.25">
      <c r="A104" s="106" t="s">
        <v>1103</v>
      </c>
      <c r="B104" s="57">
        <v>973</v>
      </c>
      <c r="C104" s="16" t="s">
        <v>930</v>
      </c>
      <c r="D104" s="57" t="s">
        <v>789</v>
      </c>
      <c r="E104" s="57" t="s">
        <v>1099</v>
      </c>
      <c r="F104" s="11" t="s">
        <v>19</v>
      </c>
    </row>
    <row r="105" spans="1:6" ht="33" customHeight="1" x14ac:dyDescent="0.25">
      <c r="A105" s="106" t="s">
        <v>803</v>
      </c>
      <c r="B105" s="107">
        <v>544</v>
      </c>
      <c r="C105" s="21" t="s">
        <v>804</v>
      </c>
      <c r="D105" s="112" t="s">
        <v>49</v>
      </c>
      <c r="E105" s="107" t="s">
        <v>995</v>
      </c>
      <c r="F105" s="20" t="s">
        <v>5</v>
      </c>
    </row>
    <row r="106" spans="1:6" ht="26.25" thickBot="1" x14ac:dyDescent="0.3">
      <c r="A106" s="120" t="s">
        <v>801</v>
      </c>
      <c r="B106" s="107">
        <v>459</v>
      </c>
      <c r="C106" s="21" t="s">
        <v>175</v>
      </c>
      <c r="D106" s="112" t="str">
        <f>VLOOKUP(B106,Planilha2!$A$2:$F$305,6,0)</f>
        <v>TÉCNICO JUDICIÁRIO</v>
      </c>
      <c r="E106" s="107" t="s">
        <v>1014</v>
      </c>
      <c r="F106" s="20" t="s">
        <v>5</v>
      </c>
    </row>
    <row r="107" spans="1:6" ht="33" customHeight="1" thickBot="1" x14ac:dyDescent="0.3">
      <c r="A107" s="225" t="s">
        <v>787</v>
      </c>
      <c r="B107" s="226"/>
      <c r="C107" s="226"/>
      <c r="D107" s="227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39"/>
      <c r="B108" s="240"/>
      <c r="C108" s="240"/>
      <c r="D108" s="241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36" t="s">
        <v>963</v>
      </c>
      <c r="B109" s="237"/>
      <c r="C109" s="237"/>
      <c r="D109" s="238"/>
      <c r="E109" s="37"/>
      <c r="F109" s="42">
        <f>COUNTA(F103:F106)</f>
        <v>4</v>
      </c>
    </row>
    <row r="111" spans="1:6" ht="27.75" customHeight="1" thickBot="1" x14ac:dyDescent="0.3">
      <c r="A111" s="98"/>
    </row>
    <row r="112" spans="1:6" ht="33" customHeight="1" x14ac:dyDescent="0.25">
      <c r="A112" s="196" t="s">
        <v>901</v>
      </c>
      <c r="B112" s="197"/>
      <c r="C112" s="197"/>
      <c r="D112" s="197"/>
      <c r="E112" s="197"/>
      <c r="F112" s="198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6" t="s">
        <v>813</v>
      </c>
      <c r="B114" s="107">
        <v>1013</v>
      </c>
      <c r="C114" s="21" t="s">
        <v>977</v>
      </c>
      <c r="D114" s="112" t="s">
        <v>31</v>
      </c>
      <c r="E114" s="107" t="s">
        <v>1015</v>
      </c>
      <c r="F114" s="20" t="s">
        <v>31</v>
      </c>
    </row>
    <row r="115" spans="1:6" ht="33" customHeight="1" x14ac:dyDescent="0.25">
      <c r="A115" s="107" t="s">
        <v>826</v>
      </c>
      <c r="B115" s="107">
        <v>1012</v>
      </c>
      <c r="C115" s="21" t="s">
        <v>978</v>
      </c>
      <c r="D115" s="112" t="s">
        <v>789</v>
      </c>
      <c r="E115" s="107" t="s">
        <v>1013</v>
      </c>
      <c r="F115" s="20" t="s">
        <v>19</v>
      </c>
    </row>
    <row r="116" spans="1:6" s="25" customFormat="1" ht="34.5" customHeight="1" thickBot="1" x14ac:dyDescent="0.3">
      <c r="A116" s="107" t="s">
        <v>1093</v>
      </c>
      <c r="B116" s="57">
        <v>940</v>
      </c>
      <c r="C116" s="16" t="s">
        <v>832</v>
      </c>
      <c r="D116" s="57" t="s">
        <v>789</v>
      </c>
      <c r="E116" s="57" t="s">
        <v>1094</v>
      </c>
      <c r="F116" s="11" t="s">
        <v>19</v>
      </c>
    </row>
    <row r="117" spans="1:6" ht="25.5" customHeight="1" thickBot="1" x14ac:dyDescent="0.3">
      <c r="A117" s="225" t="s">
        <v>787</v>
      </c>
      <c r="B117" s="226"/>
      <c r="C117" s="226"/>
      <c r="D117" s="227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39"/>
      <c r="B118" s="240"/>
      <c r="C118" s="240"/>
      <c r="D118" s="241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36" t="s">
        <v>964</v>
      </c>
      <c r="B119" s="237"/>
      <c r="C119" s="237"/>
      <c r="D119" s="238"/>
      <c r="E119" s="37"/>
      <c r="F119" s="42">
        <f>COUNTA(F114:F116)</f>
        <v>3</v>
      </c>
    </row>
    <row r="120" spans="1:6" ht="20.25" customHeight="1" x14ac:dyDescent="0.25">
      <c r="A120" s="98"/>
    </row>
    <row r="121" spans="1:6" ht="20.25" customHeight="1" thickBot="1" x14ac:dyDescent="0.3">
      <c r="A121" s="98"/>
    </row>
    <row r="122" spans="1:6" ht="33" customHeight="1" x14ac:dyDescent="0.25">
      <c r="A122" s="196" t="s">
        <v>107</v>
      </c>
      <c r="B122" s="197"/>
      <c r="C122" s="197"/>
      <c r="D122" s="197"/>
      <c r="E122" s="197"/>
      <c r="F122" s="198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7">
        <v>889</v>
      </c>
      <c r="C124" s="24" t="s">
        <v>793</v>
      </c>
      <c r="D124" s="112" t="s">
        <v>31</v>
      </c>
      <c r="E124" s="107" t="s">
        <v>1016</v>
      </c>
      <c r="F124" s="20" t="s">
        <v>31</v>
      </c>
    </row>
    <row r="125" spans="1:6" ht="33" customHeight="1" x14ac:dyDescent="0.25">
      <c r="A125" s="97" t="s">
        <v>843</v>
      </c>
      <c r="B125" s="57">
        <v>307</v>
      </c>
      <c r="C125" s="8" t="s">
        <v>102</v>
      </c>
      <c r="D125" s="57" t="s">
        <v>9</v>
      </c>
      <c r="E125" s="57" t="s">
        <v>1005</v>
      </c>
      <c r="F125" s="11" t="s">
        <v>5</v>
      </c>
    </row>
    <row r="126" spans="1:6" ht="33" customHeight="1" x14ac:dyDescent="0.25">
      <c r="A126" s="172" t="s">
        <v>1084</v>
      </c>
      <c r="B126" s="57">
        <v>122</v>
      </c>
      <c r="C126" s="8" t="s">
        <v>7</v>
      </c>
      <c r="D126" s="57" t="s">
        <v>49</v>
      </c>
      <c r="E126" s="57" t="s">
        <v>1018</v>
      </c>
      <c r="F126" s="11" t="s">
        <v>5</v>
      </c>
    </row>
    <row r="127" spans="1:6" ht="33" customHeight="1" x14ac:dyDescent="0.25">
      <c r="A127" s="108" t="s">
        <v>1085</v>
      </c>
      <c r="B127" s="107">
        <v>1040</v>
      </c>
      <c r="C127" s="21" t="s">
        <v>1047</v>
      </c>
      <c r="D127" s="112" t="s">
        <v>31</v>
      </c>
      <c r="E127" s="107" t="s">
        <v>1014</v>
      </c>
      <c r="F127" s="20" t="s">
        <v>31</v>
      </c>
    </row>
    <row r="128" spans="1:6" ht="33" customHeight="1" x14ac:dyDescent="0.25">
      <c r="A128" s="171" t="s">
        <v>844</v>
      </c>
      <c r="B128" s="107">
        <v>954</v>
      </c>
      <c r="C128" s="16" t="s">
        <v>1046</v>
      </c>
      <c r="D128" s="57" t="s">
        <v>789</v>
      </c>
      <c r="E128" s="57" t="s">
        <v>1018</v>
      </c>
      <c r="F128" s="177" t="s">
        <v>19</v>
      </c>
    </row>
    <row r="129" spans="1:6" ht="39.75" customHeight="1" x14ac:dyDescent="0.25">
      <c r="A129" s="96" t="s">
        <v>109</v>
      </c>
      <c r="B129" s="75">
        <v>910</v>
      </c>
      <c r="C129" s="26" t="s">
        <v>820</v>
      </c>
      <c r="D129" s="75" t="s">
        <v>789</v>
      </c>
      <c r="E129" s="75" t="s">
        <v>1014</v>
      </c>
      <c r="F129" s="27" t="s">
        <v>19</v>
      </c>
    </row>
    <row r="130" spans="1:6" ht="39.75" customHeight="1" x14ac:dyDescent="0.25">
      <c r="A130" s="80" t="s">
        <v>845</v>
      </c>
      <c r="B130" s="73">
        <v>971</v>
      </c>
      <c r="C130" s="44" t="s">
        <v>924</v>
      </c>
      <c r="D130" s="172" t="s">
        <v>789</v>
      </c>
      <c r="E130" s="73" t="s">
        <v>995</v>
      </c>
      <c r="F130" s="20" t="s">
        <v>925</v>
      </c>
    </row>
    <row r="131" spans="1:6" ht="39.75" customHeight="1" thickBot="1" x14ac:dyDescent="0.3">
      <c r="A131" s="96" t="s">
        <v>842</v>
      </c>
      <c r="B131" s="107">
        <v>770</v>
      </c>
      <c r="C131" s="21" t="s">
        <v>68</v>
      </c>
      <c r="D131" s="64" t="s">
        <v>49</v>
      </c>
      <c r="E131" s="107" t="s">
        <v>995</v>
      </c>
      <c r="F131" s="20" t="s">
        <v>5</v>
      </c>
    </row>
    <row r="132" spans="1:6" ht="33.75" customHeight="1" thickBot="1" x14ac:dyDescent="0.3">
      <c r="A132" s="225" t="s">
        <v>787</v>
      </c>
      <c r="B132" s="226"/>
      <c r="C132" s="226"/>
      <c r="D132" s="227"/>
      <c r="E132" s="100" t="s">
        <v>49</v>
      </c>
      <c r="F132" s="37">
        <f>COUNTIF(D124:D131,E132)</f>
        <v>2</v>
      </c>
    </row>
    <row r="133" spans="1:6" ht="33.75" customHeight="1" thickBot="1" x14ac:dyDescent="0.3">
      <c r="A133" s="228"/>
      <c r="B133" s="229"/>
      <c r="C133" s="229"/>
      <c r="D133" s="230"/>
      <c r="E133" s="37" t="s">
        <v>9</v>
      </c>
      <c r="F133" s="37">
        <f>COUNTIF(D124:D131,E133)</f>
        <v>1</v>
      </c>
    </row>
    <row r="134" spans="1:6" ht="33.75" customHeight="1" thickBot="1" x14ac:dyDescent="0.3">
      <c r="A134" s="221" t="s">
        <v>130</v>
      </c>
      <c r="B134" s="222"/>
      <c r="C134" s="222"/>
      <c r="D134" s="223"/>
      <c r="E134" s="37"/>
      <c r="F134" s="37">
        <f>COUNTA(F124:F131)</f>
        <v>8</v>
      </c>
    </row>
    <row r="135" spans="1:6" ht="20.25" customHeight="1" x14ac:dyDescent="0.25">
      <c r="A135" s="98"/>
    </row>
    <row r="136" spans="1:6" ht="20.25" customHeight="1" thickBot="1" x14ac:dyDescent="0.3">
      <c r="A136" s="98"/>
    </row>
    <row r="137" spans="1:6" ht="33.75" customHeight="1" x14ac:dyDescent="0.25">
      <c r="A137" s="196" t="s">
        <v>131</v>
      </c>
      <c r="B137" s="197"/>
      <c r="C137" s="197"/>
      <c r="D137" s="197"/>
      <c r="E137" s="197"/>
      <c r="F137" s="198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6" t="s">
        <v>132</v>
      </c>
      <c r="B139" s="107">
        <v>282</v>
      </c>
      <c r="C139" s="21" t="s">
        <v>149</v>
      </c>
      <c r="D139" s="112" t="s">
        <v>9</v>
      </c>
      <c r="E139" s="107" t="s">
        <v>994</v>
      </c>
      <c r="F139" s="20" t="s">
        <v>5</v>
      </c>
    </row>
    <row r="140" spans="1:6" ht="39.75" customHeight="1" x14ac:dyDescent="0.25">
      <c r="A140" s="171" t="s">
        <v>848</v>
      </c>
      <c r="B140" s="57">
        <v>1019</v>
      </c>
      <c r="C140" s="8" t="s">
        <v>979</v>
      </c>
      <c r="D140" s="57" t="s">
        <v>789</v>
      </c>
      <c r="E140" s="57" t="s">
        <v>1021</v>
      </c>
      <c r="F140" s="11" t="s">
        <v>818</v>
      </c>
    </row>
    <row r="141" spans="1:6" ht="39.75" customHeight="1" x14ac:dyDescent="0.25">
      <c r="A141" s="107" t="s">
        <v>1089</v>
      </c>
      <c r="B141" s="57">
        <v>993</v>
      </c>
      <c r="C141" s="8" t="s">
        <v>945</v>
      </c>
      <c r="D141" s="57" t="s">
        <v>9</v>
      </c>
      <c r="E141" s="57" t="s">
        <v>1090</v>
      </c>
      <c r="F141" s="11" t="s">
        <v>5</v>
      </c>
    </row>
    <row r="142" spans="1:6" ht="39.75" customHeight="1" x14ac:dyDescent="0.25">
      <c r="A142" s="96" t="s">
        <v>849</v>
      </c>
      <c r="B142" s="107">
        <v>637</v>
      </c>
      <c r="C142" s="21" t="s">
        <v>138</v>
      </c>
      <c r="D142" s="112" t="s">
        <v>9</v>
      </c>
      <c r="E142" s="107" t="s">
        <v>995</v>
      </c>
      <c r="F142" s="20" t="s">
        <v>5</v>
      </c>
    </row>
    <row r="143" spans="1:6" ht="39.75" customHeight="1" x14ac:dyDescent="0.25">
      <c r="A143" s="96" t="s">
        <v>1091</v>
      </c>
      <c r="B143" s="57">
        <v>978</v>
      </c>
      <c r="C143" s="8" t="s">
        <v>932</v>
      </c>
      <c r="D143" s="57" t="s">
        <v>9</v>
      </c>
      <c r="E143" s="57" t="s">
        <v>1090</v>
      </c>
      <c r="F143" s="11" t="s">
        <v>5</v>
      </c>
    </row>
    <row r="144" spans="1:6" ht="39.75" customHeight="1" x14ac:dyDescent="0.25">
      <c r="A144" s="96" t="s">
        <v>853</v>
      </c>
      <c r="B144" s="107">
        <v>545</v>
      </c>
      <c r="C144" s="24" t="s">
        <v>157</v>
      </c>
      <c r="D144" s="57" t="str">
        <f>VLOOKUP(B144,Planilha2!$A$2:$F$305,6,0)</f>
        <v>TÉCNICO JUDICIÁRIO</v>
      </c>
      <c r="E144" s="107" t="s">
        <v>995</v>
      </c>
      <c r="F144" s="11" t="s">
        <v>5</v>
      </c>
    </row>
    <row r="145" spans="1:6" ht="39.75" customHeight="1" x14ac:dyDescent="0.25">
      <c r="A145" s="107" t="s">
        <v>871</v>
      </c>
      <c r="B145" s="107">
        <v>830</v>
      </c>
      <c r="C145" s="21" t="s">
        <v>133</v>
      </c>
      <c r="D145" s="112" t="s">
        <v>49</v>
      </c>
      <c r="E145" s="107" t="s">
        <v>995</v>
      </c>
      <c r="F145" s="20" t="s">
        <v>5</v>
      </c>
    </row>
    <row r="146" spans="1:6" ht="39.75" customHeight="1" thickBot="1" x14ac:dyDescent="0.3">
      <c r="A146" s="107" t="s">
        <v>1092</v>
      </c>
      <c r="B146" s="57">
        <v>907</v>
      </c>
      <c r="C146" s="8" t="s">
        <v>819</v>
      </c>
      <c r="D146" s="57" t="s">
        <v>789</v>
      </c>
      <c r="E146" s="57" t="s">
        <v>1090</v>
      </c>
      <c r="F146" s="11" t="s">
        <v>19</v>
      </c>
    </row>
    <row r="147" spans="1:6" ht="33" customHeight="1" thickBot="1" x14ac:dyDescent="0.3">
      <c r="A147" s="102" t="s">
        <v>787</v>
      </c>
      <c r="B147" s="103"/>
      <c r="C147" s="103"/>
      <c r="D147" s="109"/>
      <c r="E147" s="37" t="s">
        <v>49</v>
      </c>
      <c r="F147" s="37">
        <f>COUNTIF(D139:D146,E147)</f>
        <v>1</v>
      </c>
    </row>
    <row r="148" spans="1:6" ht="16.5" thickBot="1" x14ac:dyDescent="0.3">
      <c r="A148" s="104"/>
      <c r="B148" s="105"/>
      <c r="C148" s="105"/>
      <c r="D148" s="116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1" t="s">
        <v>173</v>
      </c>
      <c r="B149" s="222"/>
      <c r="C149" s="222"/>
      <c r="D149" s="223"/>
      <c r="E149" s="37"/>
      <c r="F149" s="37">
        <f>COUNTA(F139:F146)</f>
        <v>8</v>
      </c>
    </row>
    <row r="150" spans="1:6" ht="24" customHeight="1" x14ac:dyDescent="0.25">
      <c r="A150" s="183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196" t="s">
        <v>180</v>
      </c>
      <c r="B152" s="197"/>
      <c r="C152" s="197"/>
      <c r="D152" s="197"/>
      <c r="E152" s="197"/>
      <c r="F152" s="198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6" t="s">
        <v>883</v>
      </c>
      <c r="B154" s="107">
        <v>964</v>
      </c>
      <c r="C154" s="21" t="s">
        <v>40</v>
      </c>
      <c r="D154" s="64" t="s">
        <v>49</v>
      </c>
      <c r="E154" s="107" t="s">
        <v>1023</v>
      </c>
      <c r="F154" s="20" t="s">
        <v>5</v>
      </c>
    </row>
    <row r="155" spans="1:6" ht="33" customHeight="1" x14ac:dyDescent="0.25">
      <c r="A155" s="107" t="s">
        <v>182</v>
      </c>
      <c r="B155" s="107">
        <v>897</v>
      </c>
      <c r="C155" s="21" t="s">
        <v>183</v>
      </c>
      <c r="D155" s="112" t="s">
        <v>31</v>
      </c>
      <c r="E155" s="107" t="s">
        <v>1043</v>
      </c>
      <c r="F155" s="20" t="s">
        <v>31</v>
      </c>
    </row>
    <row r="156" spans="1:6" ht="33" customHeight="1" x14ac:dyDescent="0.25">
      <c r="A156" s="107" t="s">
        <v>1105</v>
      </c>
      <c r="B156" s="57">
        <v>743</v>
      </c>
      <c r="C156" s="8" t="s">
        <v>1109</v>
      </c>
      <c r="D156" s="57" t="s">
        <v>9</v>
      </c>
      <c r="E156" s="57" t="s">
        <v>1021</v>
      </c>
      <c r="F156" s="11" t="s">
        <v>5</v>
      </c>
    </row>
    <row r="157" spans="1:6" ht="33" customHeight="1" x14ac:dyDescent="0.25">
      <c r="A157" s="243" t="s">
        <v>884</v>
      </c>
      <c r="B157" s="107">
        <v>779</v>
      </c>
      <c r="C157" s="21" t="s">
        <v>191</v>
      </c>
      <c r="D157" s="112" t="s">
        <v>9</v>
      </c>
      <c r="E157" s="107" t="s">
        <v>1025</v>
      </c>
      <c r="F157" s="20" t="s">
        <v>5</v>
      </c>
    </row>
    <row r="158" spans="1:6" ht="33" customHeight="1" x14ac:dyDescent="0.25">
      <c r="A158" s="243"/>
      <c r="B158" s="57">
        <v>98</v>
      </c>
      <c r="C158" s="8" t="s">
        <v>1040</v>
      </c>
      <c r="D158" s="57" t="s">
        <v>9</v>
      </c>
      <c r="E158" s="57" t="s">
        <v>1026</v>
      </c>
      <c r="F158" s="11" t="s">
        <v>5</v>
      </c>
    </row>
    <row r="159" spans="1:6" ht="33" customHeight="1" x14ac:dyDescent="0.25">
      <c r="A159" s="97" t="s">
        <v>885</v>
      </c>
      <c r="B159" s="57">
        <v>723</v>
      </c>
      <c r="C159" s="8" t="s">
        <v>187</v>
      </c>
      <c r="D159" s="57" t="s">
        <v>31</v>
      </c>
      <c r="E159" s="57" t="s">
        <v>1018</v>
      </c>
      <c r="F159" s="11" t="s">
        <v>31</v>
      </c>
    </row>
    <row r="160" spans="1:6" ht="33" customHeight="1" x14ac:dyDescent="0.25">
      <c r="A160" s="96" t="s">
        <v>190</v>
      </c>
      <c r="B160" s="57">
        <v>886</v>
      </c>
      <c r="C160" s="8" t="s">
        <v>188</v>
      </c>
      <c r="D160" s="57" t="s">
        <v>31</v>
      </c>
      <c r="E160" s="57" t="s">
        <v>1018</v>
      </c>
      <c r="F160" s="11" t="s">
        <v>31</v>
      </c>
    </row>
    <row r="161" spans="1:6" ht="33" customHeight="1" thickBot="1" x14ac:dyDescent="0.3">
      <c r="A161" s="106" t="s">
        <v>1106</v>
      </c>
      <c r="B161" s="57">
        <v>527</v>
      </c>
      <c r="C161" s="8" t="s">
        <v>189</v>
      </c>
      <c r="D161" s="57" t="s">
        <v>49</v>
      </c>
      <c r="E161" s="57" t="s">
        <v>1018</v>
      </c>
      <c r="F161" s="11" t="s">
        <v>5</v>
      </c>
    </row>
    <row r="162" spans="1:6" ht="30" customHeight="1" thickBot="1" x14ac:dyDescent="0.3">
      <c r="A162" s="102" t="s">
        <v>787</v>
      </c>
      <c r="B162" s="103"/>
      <c r="C162" s="103"/>
      <c r="D162" s="109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4"/>
      <c r="B163" s="105"/>
      <c r="C163" s="105"/>
      <c r="D163" s="116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1" t="s">
        <v>195</v>
      </c>
      <c r="B164" s="222"/>
      <c r="C164" s="222"/>
      <c r="D164" s="223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1" t="s">
        <v>196</v>
      </c>
      <c r="B167" s="212"/>
      <c r="C167" s="212"/>
      <c r="D167" s="212"/>
      <c r="E167" s="212"/>
      <c r="F167" s="213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6" t="s">
        <v>197</v>
      </c>
      <c r="B169" s="107">
        <v>535</v>
      </c>
      <c r="C169" s="21" t="s">
        <v>198</v>
      </c>
      <c r="D169" s="112" t="s">
        <v>31</v>
      </c>
      <c r="E169" s="107" t="s">
        <v>994</v>
      </c>
      <c r="F169" s="20" t="s">
        <v>31</v>
      </c>
    </row>
    <row r="170" spans="1:6" ht="42" customHeight="1" x14ac:dyDescent="0.25">
      <c r="A170" s="80" t="s">
        <v>872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1122</v>
      </c>
      <c r="F170" s="11" t="s">
        <v>5</v>
      </c>
    </row>
    <row r="171" spans="1:6" ht="35.25" customHeight="1" x14ac:dyDescent="0.25">
      <c r="A171" s="96" t="s">
        <v>873</v>
      </c>
      <c r="B171" s="57">
        <v>796</v>
      </c>
      <c r="C171" s="8" t="s">
        <v>199</v>
      </c>
      <c r="D171" s="57" t="s">
        <v>31</v>
      </c>
      <c r="E171" s="57" t="s">
        <v>1028</v>
      </c>
      <c r="F171" s="11" t="s">
        <v>31</v>
      </c>
    </row>
    <row r="172" spans="1:6" ht="28.5" customHeight="1" x14ac:dyDescent="0.25">
      <c r="A172" s="96" t="s">
        <v>875</v>
      </c>
      <c r="B172" s="57">
        <v>810</v>
      </c>
      <c r="C172" s="8" t="s">
        <v>200</v>
      </c>
      <c r="D172" s="57" t="s">
        <v>49</v>
      </c>
      <c r="E172" s="57" t="s">
        <v>1028</v>
      </c>
      <c r="F172" s="11" t="s">
        <v>5</v>
      </c>
    </row>
    <row r="173" spans="1:6" ht="28.5" customHeight="1" thickBot="1" x14ac:dyDescent="0.3">
      <c r="A173" s="106" t="s">
        <v>877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1028</v>
      </c>
      <c r="F173" s="11" t="s">
        <v>5</v>
      </c>
    </row>
    <row r="174" spans="1:6" ht="26.25" customHeight="1" thickBot="1" x14ac:dyDescent="0.3">
      <c r="A174" s="102" t="s">
        <v>787</v>
      </c>
      <c r="B174" s="103"/>
      <c r="C174" s="103"/>
      <c r="D174" s="109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4"/>
      <c r="B175" s="105"/>
      <c r="C175" s="105"/>
      <c r="D175" s="116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1" t="s">
        <v>965</v>
      </c>
      <c r="B176" s="222"/>
      <c r="C176" s="222"/>
      <c r="D176" s="223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196" t="s">
        <v>214</v>
      </c>
      <c r="B179" s="197"/>
      <c r="C179" s="197"/>
      <c r="D179" s="197"/>
      <c r="E179" s="197"/>
      <c r="F179" s="198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6" t="s">
        <v>888</v>
      </c>
      <c r="B181" s="107">
        <v>1021</v>
      </c>
      <c r="C181" s="24" t="s">
        <v>467</v>
      </c>
      <c r="D181" s="112" t="s">
        <v>31</v>
      </c>
      <c r="E181" s="107" t="s">
        <v>994</v>
      </c>
      <c r="F181" s="20" t="s">
        <v>31</v>
      </c>
    </row>
    <row r="182" spans="1:6" ht="33" customHeight="1" x14ac:dyDescent="0.25">
      <c r="A182" s="101" t="s">
        <v>1107</v>
      </c>
      <c r="B182" s="57">
        <v>178</v>
      </c>
      <c r="C182" s="8" t="s">
        <v>1042</v>
      </c>
      <c r="D182" s="57" t="str">
        <f>VLOOKUP(B182,Planilha2!$A$2:$F$305,6,0)</f>
        <v>TÉCNICO JUDICIÁRIO</v>
      </c>
      <c r="E182" s="57" t="s">
        <v>1122</v>
      </c>
      <c r="F182" s="11" t="s">
        <v>5</v>
      </c>
    </row>
    <row r="183" spans="1:6" ht="33" customHeight="1" x14ac:dyDescent="0.25">
      <c r="A183" s="96" t="s">
        <v>218</v>
      </c>
      <c r="B183" s="57">
        <v>885</v>
      </c>
      <c r="C183" s="8" t="s">
        <v>220</v>
      </c>
      <c r="D183" s="57" t="s">
        <v>789</v>
      </c>
      <c r="E183" s="57" t="s">
        <v>1123</v>
      </c>
      <c r="F183" s="11" t="s">
        <v>19</v>
      </c>
    </row>
    <row r="184" spans="1:6" ht="29.25" customHeight="1" thickBot="1" x14ac:dyDescent="0.3">
      <c r="A184" s="96" t="s">
        <v>903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1123</v>
      </c>
      <c r="F184" s="11" t="s">
        <v>5</v>
      </c>
    </row>
    <row r="185" spans="1:6" ht="30" customHeight="1" thickBot="1" x14ac:dyDescent="0.3">
      <c r="A185" s="102" t="s">
        <v>787</v>
      </c>
      <c r="B185" s="103"/>
      <c r="C185" s="103"/>
      <c r="D185" s="109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4"/>
      <c r="B186" s="105"/>
      <c r="C186" s="105"/>
      <c r="D186" s="116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1" t="s">
        <v>966</v>
      </c>
      <c r="B187" s="222"/>
      <c r="C187" s="222"/>
      <c r="D187" s="223"/>
      <c r="E187" s="37"/>
      <c r="F187" s="37">
        <f>COUNTA(F181:F184)</f>
        <v>4</v>
      </c>
    </row>
    <row r="188" spans="1:6" ht="30" customHeight="1" x14ac:dyDescent="0.25">
      <c r="A188" s="176"/>
      <c r="B188" s="176"/>
      <c r="C188" s="176"/>
      <c r="D188" s="176"/>
      <c r="E188" s="176"/>
      <c r="F188" s="176"/>
    </row>
    <row r="189" spans="1:6" ht="30" customHeight="1" x14ac:dyDescent="0.25">
      <c r="A189" s="176"/>
      <c r="B189" s="176"/>
      <c r="C189" s="176"/>
      <c r="D189" s="176"/>
      <c r="E189" s="176"/>
      <c r="F189" s="176"/>
    </row>
    <row r="190" spans="1:6" ht="30" customHeight="1" x14ac:dyDescent="0.25">
      <c r="A190" s="176"/>
      <c r="B190" s="176"/>
      <c r="C190" s="176"/>
      <c r="D190" s="176"/>
      <c r="E190" s="176"/>
      <c r="F190" s="176"/>
    </row>
    <row r="191" spans="1:6" ht="24.75" customHeight="1" thickBot="1" x14ac:dyDescent="0.3">
      <c r="E191" s="51"/>
      <c r="F191" s="52"/>
    </row>
    <row r="192" spans="1:6" ht="33" customHeight="1" x14ac:dyDescent="0.25">
      <c r="E192" s="166" t="s">
        <v>1115</v>
      </c>
      <c r="F192" s="167">
        <f>SUM('CJ''S'!F12,'CJ''S'!F21,'CJ''S'!F31,'CJ''S'!F47,'CJ''S'!F61,'CJ''S'!F75,'CJ''S'!F84,'CJ''S'!F97,'CJ''S'!F109,'CJ''S'!F119,'CJ''S'!F134,'CJ''S'!F149,'CJ''S'!F164,'CJ''S'!F176,'CJ''S'!F187)</f>
        <v>79</v>
      </c>
    </row>
    <row r="193" spans="3:7" ht="29.25" customHeight="1" x14ac:dyDescent="0.25">
      <c r="E193" s="168" t="s">
        <v>1075</v>
      </c>
      <c r="F193" s="169">
        <f>COUNTIF(D7:D200,E193)</f>
        <v>2</v>
      </c>
    </row>
    <row r="194" spans="3:7" ht="33" customHeight="1" x14ac:dyDescent="0.25">
      <c r="E194" s="168" t="s">
        <v>49</v>
      </c>
      <c r="F194" s="169">
        <f>COUNTIF(D7:D193,E194)</f>
        <v>13</v>
      </c>
    </row>
    <row r="195" spans="3:7" ht="33" customHeight="1" x14ac:dyDescent="0.25">
      <c r="E195" s="168" t="s">
        <v>9</v>
      </c>
      <c r="F195" s="169">
        <f>COUNTIF(D7:D193,E195)</f>
        <v>29</v>
      </c>
    </row>
    <row r="196" spans="3:7" ht="33" customHeight="1" x14ac:dyDescent="0.25">
      <c r="E196" s="174" t="s">
        <v>1118</v>
      </c>
      <c r="F196" s="169">
        <f>SUM(F194:F195)</f>
        <v>42</v>
      </c>
    </row>
    <row r="197" spans="3:7" ht="33" customHeight="1" x14ac:dyDescent="0.25">
      <c r="E197" s="168" t="s">
        <v>789</v>
      </c>
      <c r="F197" s="169">
        <f>COUNTIF(D7:D194,E197)</f>
        <v>25</v>
      </c>
    </row>
    <row r="198" spans="3:7" ht="39" customHeight="1" x14ac:dyDescent="0.25">
      <c r="E198" s="168" t="s">
        <v>31</v>
      </c>
      <c r="F198" s="169">
        <f>COUNTIF(D7:D195,E198)</f>
        <v>12</v>
      </c>
      <c r="G198" s="59"/>
    </row>
    <row r="199" spans="3:7" ht="39" customHeight="1" thickBot="1" x14ac:dyDescent="0.3">
      <c r="E199" s="175" t="s">
        <v>1120</v>
      </c>
      <c r="F199" s="173">
        <f>SUM(F197:F198)</f>
        <v>37</v>
      </c>
      <c r="G199" s="59"/>
    </row>
    <row r="200" spans="3:7" ht="33" customHeight="1" thickBot="1" x14ac:dyDescent="0.3">
      <c r="E200" s="37" t="s">
        <v>1116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42"/>
      <c r="E202" s="242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D202:E202"/>
    <mergeCell ref="A179:F179"/>
    <mergeCell ref="A152:F152"/>
    <mergeCell ref="A157:A158"/>
    <mergeCell ref="A167:F167"/>
    <mergeCell ref="A187:D187"/>
    <mergeCell ref="A176:D176"/>
    <mergeCell ref="A164:D164"/>
    <mergeCell ref="A132:D133"/>
    <mergeCell ref="A134:D134"/>
    <mergeCell ref="A137:F137"/>
    <mergeCell ref="A112:F112"/>
    <mergeCell ref="A117:D118"/>
    <mergeCell ref="A119:D119"/>
    <mergeCell ref="A122:F122"/>
    <mergeCell ref="A97:D97"/>
    <mergeCell ref="A101:F101"/>
    <mergeCell ref="A107:D108"/>
    <mergeCell ref="A109:D109"/>
    <mergeCell ref="A95:D96"/>
    <mergeCell ref="A82:D83"/>
    <mergeCell ref="A84:D84"/>
    <mergeCell ref="A87:F87"/>
    <mergeCell ref="A73:D74"/>
    <mergeCell ref="A75:D75"/>
    <mergeCell ref="A77:F77"/>
    <mergeCell ref="A33:F33"/>
    <mergeCell ref="A59:D60"/>
    <mergeCell ref="A61:E61"/>
    <mergeCell ref="A64:F64"/>
    <mergeCell ref="A45:D46"/>
    <mergeCell ref="A47:D47"/>
    <mergeCell ref="A52:F52"/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35:D44 D68:D72 D79:D80 D89:D94 D103:D106 D124:D131 D139:D146 D181:D184 D169:D173 D66 D54:D58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3" t="s">
        <v>1111</v>
      </c>
      <c r="B3" t="s">
        <v>1114</v>
      </c>
    </row>
    <row r="4" spans="1:2" x14ac:dyDescent="0.25">
      <c r="A4" s="164" t="s">
        <v>49</v>
      </c>
      <c r="B4" s="165">
        <v>13</v>
      </c>
    </row>
    <row r="5" spans="1:2" x14ac:dyDescent="0.25">
      <c r="A5" s="164" t="s">
        <v>239</v>
      </c>
      <c r="B5" s="165">
        <v>14</v>
      </c>
    </row>
    <row r="6" spans="1:2" x14ac:dyDescent="0.25">
      <c r="A6" s="164" t="s">
        <v>789</v>
      </c>
      <c r="B6" s="165">
        <v>24</v>
      </c>
    </row>
    <row r="7" spans="1:2" x14ac:dyDescent="0.25">
      <c r="A7" s="164" t="s">
        <v>778</v>
      </c>
      <c r="B7" s="165">
        <v>3</v>
      </c>
    </row>
    <row r="8" spans="1:2" x14ac:dyDescent="0.25">
      <c r="A8" s="164" t="s">
        <v>31</v>
      </c>
      <c r="B8" s="165">
        <v>12</v>
      </c>
    </row>
    <row r="9" spans="1:2" x14ac:dyDescent="0.25">
      <c r="A9" s="164" t="s">
        <v>9</v>
      </c>
      <c r="B9" s="165">
        <v>27</v>
      </c>
    </row>
    <row r="10" spans="1:2" x14ac:dyDescent="0.25">
      <c r="A10" s="164" t="s">
        <v>1075</v>
      </c>
      <c r="B10" s="165">
        <v>5</v>
      </c>
    </row>
    <row r="11" spans="1:2" x14ac:dyDescent="0.25">
      <c r="A11" s="164" t="s">
        <v>1112</v>
      </c>
      <c r="B11" s="165"/>
    </row>
    <row r="12" spans="1:2" x14ac:dyDescent="0.25">
      <c r="A12" s="164" t="s">
        <v>1113</v>
      </c>
      <c r="B12" s="16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2022-06-06T16:47:18Z</dcterms:modified>
</cp:coreProperties>
</file>