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4D734855-AE3C-433C-9B5A-1447209226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CJF'!$A$117:$F$150</definedName>
    <definedName name="_xlnm.Print_Area" localSheetId="1">'CJ''S'!$A$1:$F$200</definedName>
    <definedName name="_xlnm.Print_Area" localSheetId="0">'Lotação CJF'!$A$1:$I$388</definedName>
  </definedName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4" i="1" l="1"/>
  <c r="D158" i="7"/>
  <c r="D126" i="7"/>
  <c r="D373" i="1" l="1"/>
  <c r="D282" i="1"/>
  <c r="D216" i="1"/>
  <c r="D313" i="1"/>
  <c r="D314" i="1"/>
  <c r="D169" i="1"/>
  <c r="D168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1" i="1"/>
  <c r="D165" i="1"/>
  <c r="D53" i="1"/>
  <c r="D355" i="1"/>
  <c r="F199" i="7" l="1"/>
  <c r="F196" i="7"/>
  <c r="F200" i="7" s="1"/>
  <c r="D354" i="1"/>
  <c r="D155" i="1"/>
  <c r="D292" i="1" l="1"/>
  <c r="D219" i="1"/>
  <c r="D289" i="1" l="1"/>
  <c r="D247" i="1"/>
  <c r="D246" i="1"/>
  <c r="D310" i="1"/>
  <c r="D280" i="1"/>
  <c r="D18" i="1"/>
  <c r="I312" i="1" l="1"/>
  <c r="I315" i="1"/>
  <c r="I316" i="1"/>
  <c r="I313" i="1"/>
  <c r="I314" i="1"/>
  <c r="D288" i="1"/>
  <c r="D279" i="1" l="1"/>
  <c r="D338" i="1" l="1"/>
  <c r="F150" i="1" l="1"/>
  <c r="F186" i="1"/>
  <c r="F250" i="1"/>
  <c r="F301" i="1"/>
  <c r="F323" i="1"/>
  <c r="F347" i="1"/>
  <c r="F377" i="1"/>
  <c r="F24" i="1" l="1"/>
  <c r="D49" i="1" l="1"/>
  <c r="F113" i="1" l="1"/>
  <c r="D297" i="1" l="1"/>
  <c r="D108" i="1" l="1"/>
  <c r="F92" i="1" l="1"/>
  <c r="F60" i="1"/>
  <c r="D88" i="1" l="1"/>
  <c r="D275" i="1" l="1"/>
  <c r="I207" i="1" l="1"/>
  <c r="F209" i="1"/>
  <c r="F208" i="1"/>
  <c r="F207" i="1"/>
  <c r="F159" i="1"/>
  <c r="D353" i="1" l="1"/>
  <c r="D329" i="1" l="1"/>
  <c r="D105" i="1" l="1"/>
  <c r="D133" i="1" l="1"/>
  <c r="D127" i="1"/>
  <c r="F38" i="1" l="1"/>
  <c r="D31" i="1"/>
  <c r="D120" i="1" l="1"/>
  <c r="D366" i="1" l="1"/>
  <c r="D238" i="1" l="1"/>
  <c r="I208" i="1" l="1"/>
  <c r="I206" i="1"/>
  <c r="I205" i="1"/>
  <c r="I204" i="1"/>
  <c r="I203" i="1"/>
  <c r="I209" i="1" l="1"/>
  <c r="D332" i="1" l="1"/>
  <c r="D333" i="1"/>
  <c r="D339" i="1"/>
  <c r="D121" i="1" l="1"/>
  <c r="D104" i="1"/>
  <c r="D103" i="1"/>
  <c r="D99" i="1"/>
  <c r="D83" i="1"/>
  <c r="D276" i="1"/>
  <c r="D12" i="1"/>
  <c r="D343" i="1"/>
  <c r="D237" i="1"/>
  <c r="D365" i="1"/>
  <c r="D371" i="1"/>
  <c r="D367" i="1"/>
  <c r="I102" i="1" l="1"/>
  <c r="I104" i="1"/>
  <c r="I101" i="1"/>
  <c r="F249" i="1"/>
  <c r="I68" i="1"/>
  <c r="F90" i="1"/>
  <c r="F91" i="1"/>
  <c r="I69" i="1"/>
  <c r="F111" i="1"/>
  <c r="F112" i="1"/>
  <c r="I218" i="1"/>
  <c r="I214" i="1"/>
  <c r="I217" i="1"/>
  <c r="I215" i="1"/>
  <c r="F248" i="1"/>
  <c r="I216" i="1"/>
  <c r="I213" i="1"/>
  <c r="I100" i="1"/>
  <c r="I72" i="1"/>
  <c r="I71" i="1"/>
  <c r="I70" i="1"/>
  <c r="I67" i="1"/>
  <c r="D46" i="1"/>
  <c r="I219" i="1" l="1"/>
  <c r="I73" i="1"/>
  <c r="D341" i="1"/>
  <c r="I332" i="1" s="1"/>
  <c r="I334" i="1" l="1"/>
  <c r="I335" i="1"/>
  <c r="I333" i="1"/>
  <c r="I331" i="1"/>
  <c r="F345" i="1"/>
  <c r="F346" i="1"/>
  <c r="I330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57" i="1" l="1"/>
  <c r="I158" i="1"/>
  <c r="I156" i="1"/>
  <c r="I153" i="1"/>
  <c r="I154" i="1"/>
  <c r="I155" i="1"/>
  <c r="I157" i="1"/>
  <c r="F158" i="1"/>
  <c r="I159" i="1" l="1"/>
  <c r="D293" i="1" l="1"/>
  <c r="D294" i="1"/>
  <c r="D295" i="1"/>
  <c r="D296" i="1"/>
  <c r="I259" i="1" l="1"/>
  <c r="F300" i="1"/>
  <c r="F299" i="1"/>
  <c r="I260" i="1"/>
  <c r="I261" i="1"/>
  <c r="I258" i="1"/>
  <c r="D33" i="1"/>
  <c r="D32" i="1"/>
  <c r="D194" i="1"/>
  <c r="I264" i="1" l="1"/>
  <c r="F36" i="1"/>
  <c r="F37" i="1"/>
  <c r="I32" i="1"/>
  <c r="I31" i="1"/>
  <c r="I34" i="1"/>
  <c r="I30" i="1"/>
  <c r="I33" i="1"/>
  <c r="I35" i="1"/>
  <c r="I36" i="1" l="1"/>
  <c r="D363" i="1" l="1"/>
  <c r="D370" i="1" l="1"/>
  <c r="I359" i="1" s="1"/>
  <c r="I363" i="1" l="1"/>
  <c r="I362" i="1"/>
  <c r="I358" i="1"/>
  <c r="I360" i="1"/>
  <c r="I361" i="1"/>
  <c r="F376" i="1"/>
  <c r="F375" i="1"/>
  <c r="F199" i="1"/>
  <c r="I364" i="1" l="1"/>
  <c r="D167" i="1"/>
  <c r="I311" i="1"/>
  <c r="I317" i="1" s="1"/>
  <c r="D195" i="1"/>
  <c r="D191" i="1"/>
  <c r="D178" i="1"/>
  <c r="D179" i="1"/>
  <c r="D128" i="1"/>
  <c r="D132" i="1"/>
  <c r="D144" i="1"/>
  <c r="D45" i="1"/>
  <c r="D50" i="1"/>
  <c r="I127" i="1" l="1"/>
  <c r="F185" i="1"/>
  <c r="F149" i="1"/>
  <c r="F148" i="1"/>
  <c r="I128" i="1"/>
  <c r="F59" i="1"/>
  <c r="I45" i="1"/>
  <c r="F58" i="1"/>
  <c r="I44" i="1"/>
  <c r="I170" i="1"/>
  <c r="I167" i="1"/>
  <c r="I125" i="1"/>
  <c r="I191" i="1"/>
  <c r="I126" i="1"/>
  <c r="I47" i="1"/>
  <c r="I103" i="1"/>
  <c r="I105" i="1"/>
  <c r="I171" i="1"/>
  <c r="I169" i="1"/>
  <c r="I192" i="1"/>
  <c r="I195" i="1"/>
  <c r="I194" i="1"/>
  <c r="I193" i="1"/>
  <c r="I129" i="1"/>
  <c r="F322" i="1"/>
  <c r="F184" i="1"/>
  <c r="F198" i="1"/>
  <c r="F197" i="1"/>
  <c r="I166" i="1"/>
  <c r="I168" i="1"/>
  <c r="I124" i="1"/>
  <c r="I190" i="1"/>
  <c r="I336" i="1"/>
  <c r="I43" i="1"/>
  <c r="I48" i="1"/>
  <c r="I46" i="1"/>
  <c r="F321" i="1"/>
  <c r="E382" i="1" l="1"/>
  <c r="E387" i="1"/>
  <c r="E385" i="1"/>
  <c r="E383" i="1"/>
  <c r="E384" i="1"/>
  <c r="E386" i="1"/>
  <c r="I196" i="1"/>
  <c r="I106" i="1"/>
  <c r="I130" i="1"/>
  <c r="I172" i="1"/>
  <c r="I49" i="1"/>
  <c r="E3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<sst xmlns="http://schemas.openxmlformats.org/spreadsheetml/2006/main" count="3932" uniqueCount="1125">
  <si>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</si>
  <si>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</si>
  <si>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</si>
  <si>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</si>
  <si>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</si>
  <si>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</si>
  <si>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</si>
  <si>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</si>
  <si>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</si>
  <si>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</si>
  <si>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</si>
  <si>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</si>
  <si>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</si>
  <si>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</si>
  <si>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</si>
  <si>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</si>
  <si>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</si>
  <si>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</si>
  <si>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</si>
  <si>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</si>
  <si>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</si>
  <si>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</si>
  <si>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</si>
  <si>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</si>
  <si>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</si>
  <si>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</si>
  <si>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</si>
  <si>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</si>
  <si>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</si>
  <si>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</si>
  <si>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</si>
  <si>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</si>
  <si>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</si>
  <si>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</si>
  <si>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</si>
  <si>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</si>
  <si>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</si>
  <si>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</si>
  <si>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</si>
  <si>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</si>
  <si>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</si>
  <si>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</si>
  <si>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</si>
  <si>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</si>
  <si>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</si>
  <si>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</si>
  <si>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</si>
  <si>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</si>
  <si>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</si>
  <si>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</si>
  <si>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</si>
  <si>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</si>
  <si>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</si>
  <si>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</si>
  <si>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</si>
  <si>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</si>
  <si>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</si>
  <si>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</si>
  <si>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</si>
  <si>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</si>
  <si>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</si>
  <si>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</si>
  <si>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</si>
  <si>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</si>
  <si>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</si>
  <si>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</si>
  <si>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</si>
  <si>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</si>
  <si>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</si>
  <si>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</si>
  <si>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</si>
  <si>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</si>
  <si>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</si>
  <si>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</si>
  <si>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</si>
  <si>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</si>
  <si>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</si>
  <si>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</si>
  <si>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</si>
  <si>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</si>
  <si>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</si>
  <si>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</si>
  <si>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</si>
  <si>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</si>
  <si>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</si>
  <si>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</si>
  <si>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</si>
  <si>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</si>
  <si>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</si>
  <si>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</si>
  <si>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</si>
  <si>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</si>
  <si>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</si>
  <si>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</si>
  <si>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</si>
  <si>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</si>
  <si>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</si>
  <si>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</si>
  <si>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</si>
  <si>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</si>
  <si>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</si>
  <si>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</si>
  <si>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</si>
  <si>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</si>
  <si>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</si>
  <si>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</si>
  <si>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</si>
  <si>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</si>
  <si>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</si>
  <si>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</si>
  <si>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</si>
  <si>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</si>
  <si>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</si>
  <si>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</si>
  <si>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</si>
  <si>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</si>
  <si>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</si>
  <si>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</si>
  <si>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</si>
  <si>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</si>
  <si>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</si>
  <si>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</si>
  <si>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</si>
  <si>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</si>
  <si>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</si>
  <si>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</si>
  <si>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</si>
  <si>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</si>
  <si>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</si>
  <si>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</si>
  <si>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</si>
  <si>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</si>
  <si>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</si>
  <si>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</si>
  <si>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</si>
  <si>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</si>
  <si>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</si>
  <si>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</si>
  <si>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</si>
  <si>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</si>
  <si>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</si>
  <si>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</si>
  <si>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</si>
  <si>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</si>
  <si>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</si>
  <si>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</si>
  <si>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</si>
  <si>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</si>
  <si>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</si>
  <si>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</si>
  <si>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</si>
  <si>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</si>
  <si>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</si>
  <si>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</si>
  <si>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</si>
  <si>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</si>
  <si>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</si>
  <si>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</si>
  <si>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</si>
  <si>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</si>
  <si>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</si>
  <si>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</si>
  <si>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</si>
  <si>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</si>
  <si>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</si>
  <si>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</si>
  <si>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</si>
  <si>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</si>
  <si>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</si>
  <si>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</si>
  <si>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</si>
  <si>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</si>
  <si>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</si>
  <si>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</si>
  <si>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</si>
  <si>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</si>
  <si>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</si>
  <si>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</si>
  <si>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</si>
  <si>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</si>
  <si>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</si>
  <si>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</si>
  <si>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</si>
  <si>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</si>
  <si>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</si>
  <si>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</si>
  <si>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</si>
  <si>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</si>
  <si>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</si>
  <si>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</si>
  <si>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</si>
  <si>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</si>
  <si>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</si>
  <si>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</si>
  <si>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</si>
  <si>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</si>
  <si>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</si>
  <si>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</si>
  <si>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</si>
  <si>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</si>
  <si>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</si>
  <si>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</si>
  <si>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</si>
  <si>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</si>
  <si>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</si>
  <si>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</si>
  <si>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</si>
  <si>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</si>
  <si>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</si>
  <si>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</si>
  <si>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</si>
  <si>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</si>
  <si>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</si>
  <si>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</si>
  <si>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</si>
  <si>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</si>
  <si>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</si>
  <si>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</si>
  <si>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</si>
  <si>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</si>
  <si>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</si>
  <si>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</si>
  <si>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</si>
  <si>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</si>
  <si>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</si>
  <si>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</si>
  <si>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</si>
  <si>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</si>
  <si>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</si>
  <si>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</si>
  <si>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</si>
  <si>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</si>
  <si>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</si>
  <si>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</si>
  <si>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</si>
  <si>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</si>
  <si>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</si>
  <si>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</si>
  <si>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</si>
  <si>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</si>
  <si>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</si>
  <si>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</si>
  <si>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</si>
  <si>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</si>
  <si>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</si>
  <si>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</si>
  <si>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</si>
  <si>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</si>
  <si>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</si>
  <si>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</si>
  <si>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</si>
  <si>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</si>
  <si>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</si>
  <si>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</si>
  <si>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</si>
  <si>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</si>
  <si>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</si>
  <si>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</si>
  <si>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</si>
  <si>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</si>
  <si>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</si>
  <si>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</si>
  <si>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</si>
  <si>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</si>
  <si>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</si>
  <si>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</si>
  <si>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</si>
  <si>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</si>
  <si>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</si>
  <si>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</si>
  <si>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</si>
  <si>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</si>
  <si>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</si>
  <si>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</si>
  <si>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</si>
  <si>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</si>
  <si>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</si>
  <si>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</si>
  <si>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</si>
  <si>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</si>
  <si>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</si>
  <si>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</si>
  <si>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</si>
  <si>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</si>
  <si>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</si>
  <si>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</si>
  <si>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</si>
  <si>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</si>
  <si>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</si>
  <si>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</si>
  <si>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</si>
  <si>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</si>
  <si>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</si>
  <si>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</si>
  <si>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</si>
  <si>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</si>
  <si>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</si>
  <si>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</si>
  <si>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</si>
  <si>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</si>
  <si>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</si>
  <si>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</si>
  <si>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</si>
  <si>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</si>
  <si>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</si>
  <si>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</si>
  <si>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</si>
  <si>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</si>
  <si>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</si>
  <si>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</si>
  <si>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</si>
  <si>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</si>
  <si>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</si>
  <si>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</si>
  <si>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</si>
  <si>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</si>
  <si>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</si>
  <si>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</si>
  <si>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</si>
  <si>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</si>
  <si>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</si>
  <si>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</si>
  <si>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</si>
  <si>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</si>
  <si>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</si>
  <si>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</si>
  <si>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</si>
  <si>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</si>
  <si>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</si>
  <si>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</si>
  <si>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</si>
  <si>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</si>
  <si>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</si>
  <si>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</si>
  <si>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</si>
  <si>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</si>
  <si>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</si>
  <si>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</si>
  <si>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</si>
  <si>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</si>
  <si>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</si>
  <si>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</si>
  <si>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</si>
  <si>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</si>
  <si>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</si>
  <si>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</si>
  <si>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</si>
  <si>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</si>
  <si>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</si>
  <si>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</si>
  <si>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</si>
  <si>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</si>
  <si>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</si>
  <si>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</si>
  <si>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</si>
  <si>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</si>
  <si>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</si>
  <si>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</si>
  <si>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</si>
  <si>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</si>
  <si>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</si>
  <si>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</si>
  <si>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</si>
  <si>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</si>
  <si>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</si>
  <si>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</si>
  <si>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</si>
  <si>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</si>
  <si>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</si>
  <si>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</si>
  <si>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</si>
  <si>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</si>
  <si>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</si>
  <si>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</si>
  <si>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</si>
  <si>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</si>
  <si>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</si>
  <si>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</si>
  <si>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</si>
  <si>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</si>
  <si>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</si>
  <si>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</si>
  <si>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</si>
  <si>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</si>
  <si>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</si>
  <si>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</si>
  <si>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</si>
  <si>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</si>
  <si>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</si>
  <si>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</si>
  <si>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</si>
  <si>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</si>
  <si>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</si>
  <si>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</si>
  <si>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</si>
  <si>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</si>
  <si>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</si>
  <si>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</si>
  <si>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</si>
  <si>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</si>
  <si>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</si>
  <si>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</si>
  <si>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</si>
  <si>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</si>
  <si>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</si>
  <si>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</si>
  <si>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</si>
  <si>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</si>
  <si>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</si>
  <si>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</si>
  <si>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</si>
  <si>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</si>
  <si>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</si>
  <si>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</si>
  <si>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</si>
  <si>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</si>
  <si>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</si>
  <si>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</si>
  <si>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</si>
  <si>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</si>
  <si>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</si>
  <si>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</si>
  <si>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</si>
  <si>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</si>
  <si>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</si>
  <si>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</si>
  <si>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</si>
  <si>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</si>
  <si>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</si>
  <si>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</si>
  <si>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</si>
  <si>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</si>
  <si>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</si>
  <si>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</si>
  <si>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</si>
  <si>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</si>
  <si>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</si>
  <si>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</si>
  <si>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</si>
  <si>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</si>
  <si>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</si>
  <si>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</si>
  <si>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</si>
  <si>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</si>
  <si>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</si>
  <si>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</si>
  <si>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</si>
  <si>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</si>
  <si>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</si>
  <si>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</si>
  <si>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</si>
  <si>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</si>
  <si>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</si>
  <si>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</si>
  <si>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</si>
  <si>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</si>
  <si>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</si>
  <si>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</si>
  <si>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</si>
  <si>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</si>
  <si>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</si>
  <si>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</si>
  <si>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</si>
  <si>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</si>
  <si>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</si>
  <si>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</si>
  <si>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</si>
  <si>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</si>
  <si>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</si>
  <si>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</si>
  <si>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</si>
  <si>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</si>
  <si>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</si>
  <si>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</si>
  <si>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</si>
  <si>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</si>
  <si>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</si>
  <si>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</si>
  <si>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</si>
  <si>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</si>
  <si>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</si>
  <si>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</si>
  <si>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</si>
  <si>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</si>
  <si>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</si>
  <si>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</si>
  <si>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</si>
  <si>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</si>
  <si>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</si>
  <si>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</si>
  <si>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</si>
  <si>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</si>
  <si>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</si>
  <si>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</si>
  <si>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</si>
  <si>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</si>
  <si>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</si>
  <si>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</si>
  <si>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</si>
  <si>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</si>
  <si>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</si>
  <si>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</si>
  <si>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</si>
  <si>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</si>
  <si>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</si>
  <si>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</si>
  <si>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</si>
  <si>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</si>
  <si>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</si>
  <si>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</si>
  <si>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</si>
  <si>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</si>
  <si>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</si>
  <si>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</si>
  <si>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</si>
  <si>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</si>
  <si>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</si>
  <si>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</si>
  <si>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</si>
  <si>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</si>
  <si>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</si>
  <si>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</si>
  <si>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</si>
  <si>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</si>
  <si>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</si>
  <si>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</si>
  <si>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</si>
  <si>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</si>
  <si>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</si>
  <si>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</si>
  <si>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</si>
  <si>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</si>
  <si>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</si>
  <si>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</si>
  <si>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</si>
  <si>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</si>
  <si>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</si>
  <si>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</si>
  <si>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</si>
  <si>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</si>
  <si>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</si>
  <si>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</si>
  <si>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</si>
  <si>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</si>
  <si>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</si>
  <si>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</si>
  <si>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</si>
  <si>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</si>
  <si>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</si>
  <si>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</si>
  <si>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</si>
  <si>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</si>
  <si>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</si>
  <si>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</si>
  <si>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</si>
  <si>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</si>
  <si>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</si>
  <si>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</si>
  <si>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</si>
  <si>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</si>
  <si>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</si>
  <si>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</si>
  <si>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</si>
  <si>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</si>
  <si>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</si>
  <si>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</si>
  <si>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</si>
  <si>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</si>
  <si>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</si>
  <si>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</si>
  <si>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</si>
  <si>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</si>
  <si>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</si>
  <si>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</si>
  <si>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</si>
  <si>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</si>
  <si>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</si>
  <si>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</si>
  <si>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</si>
  <si>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</si>
  <si>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</si>
  <si>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</si>
  <si>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</si>
  <si>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</si>
  <si>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</si>
  <si>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</si>
  <si>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</si>
  <si>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</si>
  <si>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</si>
  <si>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</si>
  <si>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</si>
  <si>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</si>
  <si>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</si>
  <si>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</si>
  <si>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</si>
  <si>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</si>
  <si>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</si>
  <si>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</si>
  <si>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</si>
  <si>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</si>
  <si>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</si>
  <si>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</si>
  <si>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</si>
  <si>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</si>
  <si>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</si>
  <si>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</si>
  <si>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</si>
  <si>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</si>
  <si>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</si>
  <si>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</si>
  <si>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</si>
  <si>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</si>
  <si>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</si>
  <si>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</si>
  <si>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</si>
  <si>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</si>
  <si>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</si>
  <si>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</si>
  <si>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</si>
  <si>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</si>
  <si>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</si>
  <si>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</si>
  <si>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</si>
  <si>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</si>
  <si>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</si>
  <si>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</si>
  <si>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</si>
  <si>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</si>
  <si>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</si>
  <si>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</si>
  <si>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</si>
  <si>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</si>
  <si>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</si>
  <si>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</si>
  <si>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</si>
  <si>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</si>
  <si>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</si>
  <si>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</si>
  <si>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</si>
  <si>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</si>
  <si>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</si>
  <si>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</si>
  <si>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</si>
  <si>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</si>
  <si>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</si>
  <si>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</si>
  <si>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</si>
  <si>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</si>
  <si>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</si>
  <si>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</si>
  <si>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</si>
  <si>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</si>
  <si>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</si>
  <si>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</si>
  <si>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</si>
  <si>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</si>
  <si>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</si>
  <si>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</si>
  <si>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</si>
  <si>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</si>
  <si>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</si>
  <si>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</si>
  <si>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</si>
  <si>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</si>
  <si>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</si>
  <si>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</si>
  <si>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</si>
  <si>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</si>
  <si>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</si>
  <si>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</si>
  <si>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</si>
  <si>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</si>
  <si>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</si>
  <si>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</si>
  <si>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</si>
  <si>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</si>
  <si>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</si>
  <si>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</si>
  <si>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</si>
  <si>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</si>
  <si>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</si>
  <si>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</si>
  <si>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</si>
  <si>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</si>
  <si>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</si>
  <si>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</si>
  <si>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</si>
  <si>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</si>
  <si>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</si>
  <si>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</si>
  <si>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</si>
  <si>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</si>
  <si>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</si>
  <si>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</si>
  <si>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</si>
  <si>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</si>
  <si>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</si>
  <si>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</si>
  <si>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</si>
  <si>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</si>
  <si>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</si>
  <si>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</si>
  <si>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</si>
  <si>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</si>
  <si>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</si>
  <si>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</si>
  <si>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</si>
  <si>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</si>
  <si>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</si>
  <si>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</si>
  <si>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</si>
  <si>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</si>
  <si>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</si>
  <si>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</si>
  <si>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</si>
  <si>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</si>
  <si>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</si>
  <si>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</si>
  <si>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</si>
  <si>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</si>
  <si>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</si>
  <si>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</si>
  <si>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</si>
  <si>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</si>
  <si>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</si>
  <si>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</si>
  <si>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</si>
  <si>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</si>
  <si>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</si>
  <si>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</si>
  <si>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</si>
  <si>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</si>
  <si>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</si>
  <si>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</si>
  <si>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</si>
  <si>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</si>
  <si>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</si>
  <si>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</si>
  <si>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</si>
  <si>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</si>
  <si>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</si>
  <si>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</si>
  <si>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</si>
  <si>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</si>
  <si>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</si>
  <si>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</si>
  <si>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</si>
  <si>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</si>
  <si>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</si>
  <si>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</si>
  <si>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</si>
  <si>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</si>
  <si>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</si>
  <si>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</si>
  <si>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</si>
  <si>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</si>
  <si>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</si>
  <si>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</si>
  <si>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</si>
  <si>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</si>
  <si>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</si>
  <si>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</si>
  <si>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</si>
  <si>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</si>
  <si>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</si>
  <si>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</si>
  <si>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</si>
  <si>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</si>
  <si>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</si>
  <si>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</si>
  <si>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</si>
  <si>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</si>
  <si>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</si>
  <si>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</si>
  <si>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</si>
  <si>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</si>
  <si>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</si>
  <si>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</si>
  <si>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</si>
  <si>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</si>
  <si>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</si>
  <si>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</si>
  <si>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</si>
  <si>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</si>
  <si>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</si>
  <si>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</si>
  <si>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</si>
  <si>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</si>
  <si>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</si>
  <si>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</si>
  <si>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</si>
  <si>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</si>
  <si>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</si>
  <si>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</si>
  <si>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</si>
  <si>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</si>
  <si>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</si>
  <si>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</si>
  <si>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</si>
  <si>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</si>
  <si>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</si>
  <si>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</si>
  <si>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</si>
  <si>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</si>
  <si>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</si>
  <si>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</si>
  <si>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</si>
  <si>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</si>
  <si>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</si>
  <si>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</si>
  <si>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</si>
  <si>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</si>
  <si>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</si>
  <si>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</si>
  <si>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</si>
  <si>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</si>
  <si>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</si>
  <si>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</si>
  <si>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</si>
  <si>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</si>
  <si>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</si>
  <si>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</si>
  <si>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</si>
  <si>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</si>
  <si>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</si>
  <si>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</si>
  <si>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</si>
  <si>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</si>
  <si>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</si>
  <si>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</si>
  <si>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</si>
  <si>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</si>
  <si>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</si>
  <si>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</si>
  <si>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</si>
  <si>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</si>
  <si>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</si>
  <si>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</si>
  <si>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</si>
  <si>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</si>
  <si>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</si>
  <si>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</si>
  <si>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</si>
  <si>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</si>
  <si>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</si>
  <si>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</si>
  <si>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</si>
  <si>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</si>
  <si>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</si>
  <si>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</si>
  <si>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</si>
  <si>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</si>
  <si>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</si>
  <si>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</si>
  <si>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</si>
  <si>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</si>
  <si>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</si>
  <si>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</si>
  <si>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</si>
  <si>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</si>
  <si>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</si>
  <si>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</si>
  <si>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</si>
  <si>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</si>
  <si>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</si>
  <si>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</si>
  <si>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</si>
  <si>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</si>
  <si>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</si>
  <si>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</si>
  <si>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</si>
  <si>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</si>
  <si>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</si>
  <si>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</si>
  <si>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</si>
  <si>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</si>
  <si>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</si>
  <si>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</si>
  <si>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</si>
  <si>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</si>
  <si>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</si>
  <si>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</si>
  <si>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</si>
  <si>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</si>
  <si>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</si>
  <si>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</si>
  <si>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</si>
  <si>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</si>
  <si>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</si>
  <si>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</si>
  <si>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</si>
  <si>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</si>
  <si>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</si>
  <si>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</si>
  <si>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</si>
  <si>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</si>
  <si>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</si>
  <si>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</si>
  <si>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</si>
  <si>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</si>
  <si>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</si>
  <si>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</si>
  <si>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</si>
  <si>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</si>
  <si>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</si>
  <si>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</si>
  <si>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</si>
  <si>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</si>
  <si>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</si>
  <si>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</si>
  <si>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</si>
  <si>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</si>
  <si>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</si>
  <si>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</si>
  <si>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</si>
  <si>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</si>
  <si>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</si>
  <si>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</si>
  <si>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</si>
  <si>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</si>
  <si>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</si>
  <si>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</si>
  <si>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</si>
  <si>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</si>
  <si>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</si>
  <si>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</si>
  <si>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</si>
  <si>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</si>
  <si>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</si>
  <si>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</si>
  <si>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</si>
  <si>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</si>
  <si>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</si>
  <si>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</si>
  <si>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</si>
  <si>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</si>
  <si>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</si>
  <si>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</si>
  <si>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</si>
  <si>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</si>
  <si>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</si>
  <si>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</si>
  <si>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</si>
  <si>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</si>
  <si>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</si>
  <si>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</si>
  <si>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</si>
  <si>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</si>
  <si>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</si>
  <si>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</si>
  <si>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</si>
  <si>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</si>
  <si>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</si>
  <si>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</si>
  <si>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</si>
  <si>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</si>
  <si>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</si>
  <si>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</si>
  <si>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</si>
  <si>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</si>
  <si>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</si>
  <si>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</si>
  <si>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</si>
  <si>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</si>
  <si>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</si>
  <si>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</si>
  <si>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</si>
  <si>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</si>
  <si>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</si>
  <si>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</si>
  <si>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</si>
  <si>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</si>
  <si>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</si>
  <si>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</si>
  <si>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</si>
  <si>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</si>
  <si>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</si>
  <si>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</si>
  <si>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</si>
  <si>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</si>
  <si>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</si>
  <si>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</si>
  <si>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</si>
  <si>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</si>
  <si>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</si>
  <si>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</si>
  <si>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</si>
  <si>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</si>
  <si>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</si>
  <si>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</si>
  <si>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</si>
  <si>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</si>
  <si>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</si>
  <si>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</si>
  <si>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</si>
  <si>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</si>
  <si>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</si>
  <si>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</si>
  <si>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</si>
  <si>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</si>
  <si>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</si>
  <si>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</si>
  <si>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</si>
  <si>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</si>
  <si>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</si>
  <si>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</si>
  <si>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</si>
  <si>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</si>
  <si>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</si>
  <si>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</si>
  <si>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</si>
  <si>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</si>
  <si>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</si>
  <si>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</si>
  <si>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</si>
  <si>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</si>
  <si>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</si>
  <si>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</si>
  <si>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</si>
  <si>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</si>
  <si>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</si>
  <si>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</si>
  <si>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</si>
  <si>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</si>
  <si>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</si>
  <si>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</si>
  <si>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</si>
  <si>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</si>
  <si>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</si>
  <si>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</si>
  <si>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</si>
  <si>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</si>
  <si>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</si>
  <si>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</si>
  <si>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</si>
  <si>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</si>
  <si>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</si>
  <si>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</si>
  <si>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</si>
  <si>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</si>
  <si>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</si>
  <si>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</si>
  <si>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</si>
  <si>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</si>
  <si>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</si>
  <si>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</si>
  <si>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</si>
  <si>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</si>
  <si>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</si>
  <si>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</si>
  <si>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</si>
  <si>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</si>
  <si>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</si>
  <si>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</si>
  <si>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</si>
  <si>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</si>
  <si>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</si>
  <si>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</si>
  <si>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</si>
  <si>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</si>
  <si>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</si>
  <si>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</si>
  <si>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</si>
  <si>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</si>
  <si>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</si>
  <si>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</si>
  <si>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</si>
  <si>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</si>
  <si>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</si>
  <si>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</si>
  <si>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</si>
  <si>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</si>
  <si>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</si>
  <si>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</si>
  <si>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</si>
  <si>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</si>
  <si>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</si>
  <si>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</si>
  <si>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</si>
  <si>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</si>
  <si>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</si>
  <si>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</si>
  <si>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</si>
  <si>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</si>
  <si>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</si>
  <si>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</si>
  <si>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</si>
  <si>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</si>
  <si>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</si>
  <si>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</si>
  <si>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</si>
  <si>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</si>
  <si>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</si>
  <si>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</si>
  <si>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</si>
  <si>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</si>
  <si>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</si>
  <si>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</si>
  <si>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</si>
  <si>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</si>
  <si>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</si>
  <si>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</si>
  <si>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</si>
  <si>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</si>
  <si>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</si>
  <si>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</si>
  <si>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</si>
  <si>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</si>
  <si>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</si>
  <si>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</si>
  <si>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</si>
  <si>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</si>
  <si>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</si>
  <si>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</si>
  <si>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</si>
  <si>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</si>
  <si>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</si>
  <si>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</si>
  <si>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</si>
  <si>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</si>
  <si>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</si>
  <si>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</si>
  <si>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ADRIANO LIMA SILVA DO NASCIMENTO</t>
  </si>
  <si>
    <t>DIRETOR DE CENTRO "C"/CJ-1</t>
  </si>
  <si>
    <t>Situação em 29/7/2022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</si>
</sst>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1"/>
  <sheetViews>
    <sheetView tabSelected="1" topLeftCell="A265" zoomScale="85" zoomScaleNormal="85" workbookViewId="0">
      <selection activeCell="E270" sqref="E270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19" t="s">
        <v>792</v>
      </c>
      <c r="B1" s="219"/>
      <c r="C1" s="219"/>
      <c r="D1" s="219"/>
      <c r="E1" s="219"/>
      <c r="F1" s="219"/>
    </row>
    <row r="2" spans="1:9" ht="33" customHeight="1" x14ac:dyDescent="0.25">
      <c r="A2" s="220" t="s">
        <v>1101</v>
      </c>
      <c r="B2" s="220"/>
      <c r="C2" s="220"/>
      <c r="D2" s="220"/>
      <c r="E2" s="220"/>
      <c r="F2" s="220"/>
    </row>
    <row r="3" spans="1:9" ht="33" customHeight="1" x14ac:dyDescent="0.25">
      <c r="A3" s="221" t="s">
        <v>1124</v>
      </c>
      <c r="B3" s="221"/>
      <c r="C3" s="221"/>
      <c r="D3" s="221"/>
      <c r="E3" s="221"/>
      <c r="F3" s="221"/>
    </row>
    <row r="4" spans="1:9" ht="33" customHeight="1" thickBot="1" x14ac:dyDescent="0.3">
      <c r="A4" s="1"/>
    </row>
    <row r="5" spans="1:9" ht="33" customHeight="1" x14ac:dyDescent="0.25">
      <c r="A5" s="222" t="s">
        <v>0</v>
      </c>
      <c r="B5" s="223"/>
      <c r="C5" s="223"/>
      <c r="D5" s="223"/>
      <c r="E5" s="223"/>
      <c r="F5" s="224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967</v>
      </c>
      <c r="D7" s="127"/>
      <c r="E7" s="6"/>
      <c r="F7" s="7"/>
    </row>
    <row r="8" spans="1:9" ht="33" customHeight="1" x14ac:dyDescent="0.25">
      <c r="A8" s="93" t="s">
        <v>1088</v>
      </c>
      <c r="B8" s="125"/>
      <c r="C8" s="128" t="s">
        <v>1069</v>
      </c>
      <c r="D8" s="127"/>
      <c r="E8" s="94" t="s">
        <v>983</v>
      </c>
      <c r="F8" s="7"/>
    </row>
    <row r="9" spans="1:9" ht="33" customHeight="1" x14ac:dyDescent="0.25">
      <c r="A9" s="188" t="s">
        <v>879</v>
      </c>
      <c r="B9" s="126">
        <v>1041</v>
      </c>
      <c r="C9" s="129" t="s">
        <v>1044</v>
      </c>
      <c r="D9" s="126" t="s">
        <v>789</v>
      </c>
      <c r="E9" s="111" t="s">
        <v>983</v>
      </c>
      <c r="F9" s="20" t="s">
        <v>1043</v>
      </c>
      <c r="H9" s="206" t="s">
        <v>791</v>
      </c>
      <c r="I9" s="207"/>
    </row>
    <row r="10" spans="1:9" ht="33" customHeight="1" x14ac:dyDescent="0.25">
      <c r="A10" s="190"/>
      <c r="B10" s="125">
        <v>76</v>
      </c>
      <c r="C10" s="130" t="s">
        <v>178</v>
      </c>
      <c r="D10" s="125" t="s">
        <v>9</v>
      </c>
      <c r="E10" s="111" t="s">
        <v>984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8" t="s">
        <v>799</v>
      </c>
      <c r="B11" s="131">
        <v>984</v>
      </c>
      <c r="C11" s="132" t="s">
        <v>931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89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89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89"/>
      <c r="B14" s="125">
        <v>86</v>
      </c>
      <c r="C14" s="130" t="s">
        <v>1030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89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89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89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89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89"/>
      <c r="B19" s="131">
        <v>976</v>
      </c>
      <c r="C19" s="130" t="s">
        <v>929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89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90"/>
      <c r="B21" s="131">
        <v>1026</v>
      </c>
      <c r="C21" s="132" t="s">
        <v>1027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191" t="s">
        <v>787</v>
      </c>
      <c r="B22" s="192"/>
      <c r="C22" s="192"/>
      <c r="D22" s="193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194" t="s">
        <v>1028</v>
      </c>
      <c r="B24" s="195"/>
      <c r="C24" s="195"/>
      <c r="D24" s="196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97" t="s">
        <v>976</v>
      </c>
      <c r="B26" s="198"/>
      <c r="C26" s="198"/>
      <c r="D26" s="198"/>
      <c r="E26" s="198"/>
      <c r="F26" s="199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88" t="s">
        <v>814</v>
      </c>
      <c r="B28" s="126">
        <v>1056</v>
      </c>
      <c r="C28" s="134" t="s">
        <v>1062</v>
      </c>
      <c r="D28" s="125" t="s">
        <v>789</v>
      </c>
      <c r="E28" s="111" t="s">
        <v>1058</v>
      </c>
      <c r="F28" s="20" t="s">
        <v>1063</v>
      </c>
    </row>
    <row r="29" spans="1:18" ht="33" customHeight="1" x14ac:dyDescent="0.25">
      <c r="A29" s="189"/>
      <c r="B29" s="125">
        <v>872</v>
      </c>
      <c r="C29" s="130" t="s">
        <v>170</v>
      </c>
      <c r="D29" s="125" t="s">
        <v>9</v>
      </c>
      <c r="E29" s="57" t="s">
        <v>985</v>
      </c>
      <c r="F29" s="11" t="s">
        <v>5</v>
      </c>
      <c r="H29" s="206" t="s">
        <v>791</v>
      </c>
      <c r="I29" s="207"/>
    </row>
    <row r="30" spans="1:18" ht="33" customHeight="1" x14ac:dyDescent="0.25">
      <c r="A30" s="190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986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987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987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951</v>
      </c>
      <c r="B34" s="126">
        <v>1015</v>
      </c>
      <c r="C34" s="129" t="s">
        <v>968</v>
      </c>
      <c r="D34" s="126" t="s">
        <v>31</v>
      </c>
      <c r="E34" s="111" t="s">
        <v>988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1047</v>
      </c>
      <c r="D35" s="125" t="s">
        <v>789</v>
      </c>
      <c r="E35" s="57" t="s">
        <v>987</v>
      </c>
      <c r="F35" s="11" t="s">
        <v>1048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191" t="s">
        <v>787</v>
      </c>
      <c r="B36" s="192"/>
      <c r="C36" s="192"/>
      <c r="D36" s="193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194" t="s">
        <v>806</v>
      </c>
      <c r="B38" s="195"/>
      <c r="C38" s="195"/>
      <c r="D38" s="196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97" t="s">
        <v>781</v>
      </c>
      <c r="B40" s="198"/>
      <c r="C40" s="198"/>
      <c r="D40" s="198"/>
      <c r="E40" s="198"/>
      <c r="F40" s="199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989</v>
      </c>
      <c r="F42" s="20" t="s">
        <v>31</v>
      </c>
      <c r="H42" s="206" t="s">
        <v>791</v>
      </c>
      <c r="I42" s="207"/>
    </row>
    <row r="43" spans="1:9" ht="33" customHeight="1" x14ac:dyDescent="0.25">
      <c r="A43" s="188" t="s">
        <v>933</v>
      </c>
      <c r="B43" s="126">
        <v>136</v>
      </c>
      <c r="C43" s="134" t="s">
        <v>106</v>
      </c>
      <c r="D43" s="125" t="s">
        <v>9</v>
      </c>
      <c r="E43" s="125" t="s">
        <v>1110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90"/>
      <c r="B44" s="125">
        <v>521</v>
      </c>
      <c r="C44" s="130" t="s">
        <v>934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990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8" t="s">
        <v>854</v>
      </c>
      <c r="B47" s="125">
        <v>364</v>
      </c>
      <c r="C47" s="136" t="s">
        <v>28</v>
      </c>
      <c r="D47" s="125" t="s">
        <v>9</v>
      </c>
      <c r="E47" s="57" t="s">
        <v>992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90"/>
      <c r="B48" s="125">
        <v>550</v>
      </c>
      <c r="C48" s="130" t="s">
        <v>140</v>
      </c>
      <c r="D48" s="125" t="s">
        <v>9</v>
      </c>
      <c r="E48" s="57" t="s">
        <v>993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8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90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993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994</v>
      </c>
      <c r="F51" s="20" t="s">
        <v>5</v>
      </c>
    </row>
    <row r="52" spans="1:9" ht="27" customHeight="1" x14ac:dyDescent="0.25">
      <c r="A52" s="188" t="s">
        <v>784</v>
      </c>
      <c r="B52" s="125">
        <v>992</v>
      </c>
      <c r="C52" s="130" t="s">
        <v>945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89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993</v>
      </c>
      <c r="F53" s="11" t="s">
        <v>5</v>
      </c>
    </row>
    <row r="54" spans="1:9" ht="33" hidden="1" customHeight="1" x14ac:dyDescent="0.25">
      <c r="A54" s="190"/>
      <c r="B54" s="125"/>
      <c r="C54" s="130"/>
      <c r="D54" s="125"/>
      <c r="E54" s="57"/>
      <c r="F54" s="11"/>
    </row>
    <row r="55" spans="1:9" ht="33" customHeight="1" x14ac:dyDescent="0.25">
      <c r="A55" s="208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8"/>
      <c r="B56" s="125"/>
      <c r="C56" s="128" t="s">
        <v>1069</v>
      </c>
      <c r="D56" s="125"/>
      <c r="E56" s="57" t="s">
        <v>993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191" t="s">
        <v>787</v>
      </c>
      <c r="B58" s="192"/>
      <c r="C58" s="192"/>
      <c r="D58" s="193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194" t="s">
        <v>962</v>
      </c>
      <c r="B60" s="195"/>
      <c r="C60" s="195"/>
      <c r="D60" s="196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97" t="s">
        <v>22</v>
      </c>
      <c r="B62" s="198"/>
      <c r="C62" s="198"/>
      <c r="D62" s="198"/>
      <c r="E62" s="198"/>
      <c r="F62" s="199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1064</v>
      </c>
      <c r="D64" s="138" t="s">
        <v>778</v>
      </c>
      <c r="E64" s="38" t="s">
        <v>1065</v>
      </c>
      <c r="F64" s="88" t="s">
        <v>1066</v>
      </c>
    </row>
    <row r="65" spans="1:9" ht="33" customHeight="1" x14ac:dyDescent="0.25">
      <c r="A65" s="188" t="s">
        <v>1074</v>
      </c>
      <c r="B65" s="125">
        <v>987</v>
      </c>
      <c r="C65" s="129" t="s">
        <v>937</v>
      </c>
      <c r="D65" s="125" t="s">
        <v>49</v>
      </c>
      <c r="E65" s="111" t="s">
        <v>995</v>
      </c>
      <c r="F65" s="11" t="s">
        <v>5</v>
      </c>
    </row>
    <row r="66" spans="1:9" ht="33" customHeight="1" x14ac:dyDescent="0.25">
      <c r="A66" s="189"/>
      <c r="B66" s="125">
        <v>985</v>
      </c>
      <c r="C66" s="130" t="s">
        <v>932</v>
      </c>
      <c r="D66" s="125" t="s">
        <v>49</v>
      </c>
      <c r="E66" s="57" t="s">
        <v>1002</v>
      </c>
      <c r="F66" s="11" t="s">
        <v>5</v>
      </c>
      <c r="H66" s="206" t="s">
        <v>791</v>
      </c>
      <c r="I66" s="207"/>
    </row>
    <row r="67" spans="1:9" ht="33" customHeight="1" x14ac:dyDescent="0.25">
      <c r="A67" s="189"/>
      <c r="B67" s="131"/>
      <c r="C67" s="128" t="s">
        <v>1069</v>
      </c>
      <c r="D67" s="131"/>
      <c r="E67" s="57" t="s">
        <v>997</v>
      </c>
      <c r="F67" s="11"/>
      <c r="H67" s="18" t="s">
        <v>778</v>
      </c>
      <c r="I67" s="19">
        <f>COUNTIF($D$64:$D$88,H67)</f>
        <v>1</v>
      </c>
    </row>
    <row r="68" spans="1:9" ht="33" customHeight="1" x14ac:dyDescent="0.25">
      <c r="A68" s="190"/>
      <c r="B68" s="131">
        <v>346</v>
      </c>
      <c r="C68" s="140" t="s">
        <v>119</v>
      </c>
      <c r="D68" s="131" t="s">
        <v>9</v>
      </c>
      <c r="E68" s="57" t="s">
        <v>999</v>
      </c>
      <c r="F68" s="11" t="s">
        <v>5</v>
      </c>
      <c r="H68" s="17" t="s">
        <v>49</v>
      </c>
      <c r="I68" s="19">
        <f>COUNTIF($D$64:$D$89,H68)</f>
        <v>5</v>
      </c>
    </row>
    <row r="69" spans="1:9" ht="33" customHeight="1" x14ac:dyDescent="0.25">
      <c r="A69" s="117" t="s">
        <v>1079</v>
      </c>
      <c r="B69" s="125">
        <v>952</v>
      </c>
      <c r="C69" s="130" t="s">
        <v>825</v>
      </c>
      <c r="D69" s="125" t="s">
        <v>49</v>
      </c>
      <c r="E69" s="111" t="s">
        <v>1123</v>
      </c>
      <c r="F69" s="11" t="s">
        <v>19</v>
      </c>
      <c r="H69" s="17" t="s">
        <v>9</v>
      </c>
      <c r="I69" s="19">
        <f>COUNTIF($D$64:$D$89,H69)</f>
        <v>9</v>
      </c>
    </row>
    <row r="70" spans="1:9" ht="30" customHeight="1" x14ac:dyDescent="0.25">
      <c r="A70" s="116" t="s">
        <v>1081</v>
      </c>
      <c r="B70" s="131">
        <v>953</v>
      </c>
      <c r="C70" s="140" t="s">
        <v>833</v>
      </c>
      <c r="D70" s="125" t="s">
        <v>9</v>
      </c>
      <c r="E70" s="57" t="s">
        <v>987</v>
      </c>
      <c r="F70" s="11" t="s">
        <v>19</v>
      </c>
      <c r="H70" s="18" t="s">
        <v>789</v>
      </c>
      <c r="I70" s="19">
        <f>COUNTIF($D$64:$D$89,H70)</f>
        <v>6</v>
      </c>
    </row>
    <row r="71" spans="1:9" ht="33" customHeight="1" x14ac:dyDescent="0.25">
      <c r="A71" s="188" t="s">
        <v>890</v>
      </c>
      <c r="B71" s="126">
        <v>1017</v>
      </c>
      <c r="C71" s="134" t="s">
        <v>969</v>
      </c>
      <c r="D71" s="126" t="s">
        <v>789</v>
      </c>
      <c r="E71" s="111" t="s">
        <v>998</v>
      </c>
      <c r="F71" s="20" t="s">
        <v>19</v>
      </c>
      <c r="H71" s="18" t="s">
        <v>788</v>
      </c>
      <c r="I71" s="19">
        <f>COUNTIF($D$64:$D$89,H71)</f>
        <v>1</v>
      </c>
    </row>
    <row r="72" spans="1:9" ht="27" customHeight="1" x14ac:dyDescent="0.25">
      <c r="A72" s="190"/>
      <c r="B72" s="125">
        <v>977</v>
      </c>
      <c r="C72" s="130" t="s">
        <v>1024</v>
      </c>
      <c r="D72" s="125" t="s">
        <v>9</v>
      </c>
      <c r="E72" s="57" t="s">
        <v>9</v>
      </c>
      <c r="F72" s="11" t="s">
        <v>5</v>
      </c>
      <c r="H72" s="18" t="s">
        <v>31</v>
      </c>
      <c r="I72" s="19">
        <f>COUNTIF($D$64:$D$89,H72)</f>
        <v>0</v>
      </c>
    </row>
    <row r="73" spans="1:9" ht="33" customHeight="1" x14ac:dyDescent="0.25">
      <c r="A73" s="188" t="s">
        <v>880</v>
      </c>
      <c r="B73" s="126">
        <v>833</v>
      </c>
      <c r="C73" s="134" t="s">
        <v>26</v>
      </c>
      <c r="D73" s="126" t="s">
        <v>789</v>
      </c>
      <c r="E73" s="111" t="s">
        <v>983</v>
      </c>
      <c r="F73" s="11" t="s">
        <v>27</v>
      </c>
      <c r="H73" s="18" t="s">
        <v>790</v>
      </c>
      <c r="I73" s="19">
        <f>SUM(I67:I72)</f>
        <v>22</v>
      </c>
    </row>
    <row r="74" spans="1:9" ht="33" customHeight="1" x14ac:dyDescent="0.25">
      <c r="A74" s="190"/>
      <c r="B74" s="125">
        <v>506</v>
      </c>
      <c r="C74" s="136" t="s">
        <v>105</v>
      </c>
      <c r="D74" s="131" t="s">
        <v>9</v>
      </c>
      <c r="E74" s="57" t="s">
        <v>996</v>
      </c>
      <c r="F74" s="11" t="s">
        <v>5</v>
      </c>
    </row>
    <row r="75" spans="1:9" ht="33" customHeight="1" x14ac:dyDescent="0.25">
      <c r="A75" s="188" t="s">
        <v>919</v>
      </c>
      <c r="B75" s="125">
        <v>519</v>
      </c>
      <c r="C75" s="134" t="s">
        <v>141</v>
      </c>
      <c r="D75" s="126" t="s">
        <v>9</v>
      </c>
      <c r="E75" s="111" t="s">
        <v>1001</v>
      </c>
      <c r="F75" s="20" t="s">
        <v>5</v>
      </c>
    </row>
    <row r="76" spans="1:9" ht="33" customHeight="1" x14ac:dyDescent="0.25">
      <c r="A76" s="189"/>
      <c r="B76" s="125">
        <v>1008</v>
      </c>
      <c r="C76" s="136" t="s">
        <v>970</v>
      </c>
      <c r="D76" s="125" t="s">
        <v>789</v>
      </c>
      <c r="E76" s="57" t="s">
        <v>991</v>
      </c>
      <c r="F76" s="11" t="s">
        <v>19</v>
      </c>
    </row>
    <row r="77" spans="1:9" ht="33" customHeight="1" x14ac:dyDescent="0.25">
      <c r="A77" s="189"/>
      <c r="B77" s="125">
        <v>388</v>
      </c>
      <c r="C77" s="130" t="s">
        <v>6</v>
      </c>
      <c r="D77" s="125" t="s">
        <v>49</v>
      </c>
      <c r="E77" s="57" t="s">
        <v>1000</v>
      </c>
      <c r="F77" s="11" t="s">
        <v>5</v>
      </c>
    </row>
    <row r="78" spans="1:9" ht="33" customHeight="1" x14ac:dyDescent="0.25">
      <c r="A78" s="190"/>
      <c r="B78" s="125"/>
      <c r="C78" s="128" t="s">
        <v>1069</v>
      </c>
      <c r="D78" s="125"/>
      <c r="E78" s="57" t="s">
        <v>1003</v>
      </c>
      <c r="F78" s="11"/>
    </row>
    <row r="79" spans="1:9" ht="33" customHeight="1" x14ac:dyDescent="0.25">
      <c r="A79" s="188" t="s">
        <v>1026</v>
      </c>
      <c r="B79" s="125">
        <v>1014</v>
      </c>
      <c r="C79" s="134" t="s">
        <v>971</v>
      </c>
      <c r="D79" s="126" t="s">
        <v>789</v>
      </c>
      <c r="E79" s="111" t="s">
        <v>1001</v>
      </c>
      <c r="F79" s="20" t="s">
        <v>818</v>
      </c>
    </row>
    <row r="80" spans="1:9" ht="33" customHeight="1" x14ac:dyDescent="0.25">
      <c r="A80" s="189"/>
      <c r="B80" s="125">
        <v>1030</v>
      </c>
      <c r="C80" s="130" t="s">
        <v>1032</v>
      </c>
      <c r="D80" s="125" t="s">
        <v>9</v>
      </c>
      <c r="E80" s="57" t="s">
        <v>1002</v>
      </c>
      <c r="F80" s="11" t="s">
        <v>5</v>
      </c>
    </row>
    <row r="81" spans="1:6" ht="33" customHeight="1" x14ac:dyDescent="0.25">
      <c r="A81" s="190"/>
      <c r="B81" s="125">
        <v>848</v>
      </c>
      <c r="C81" s="130" t="s">
        <v>30</v>
      </c>
      <c r="D81" s="125" t="s">
        <v>49</v>
      </c>
      <c r="E81" s="57" t="s">
        <v>1003</v>
      </c>
      <c r="F81" s="11" t="s">
        <v>5</v>
      </c>
    </row>
    <row r="82" spans="1:6" ht="33" customHeight="1" x14ac:dyDescent="0.25">
      <c r="A82" s="80" t="s">
        <v>857</v>
      </c>
      <c r="B82" s="126">
        <v>972</v>
      </c>
      <c r="C82" s="134" t="s">
        <v>925</v>
      </c>
      <c r="D82" s="126" t="s">
        <v>789</v>
      </c>
      <c r="E82" s="111" t="s">
        <v>1004</v>
      </c>
      <c r="F82" s="20" t="s">
        <v>926</v>
      </c>
    </row>
    <row r="83" spans="1:6" ht="33" customHeight="1" x14ac:dyDescent="0.25">
      <c r="A83" s="200" t="s">
        <v>858</v>
      </c>
      <c r="B83" s="125">
        <v>177</v>
      </c>
      <c r="C83" s="130" t="s">
        <v>161</v>
      </c>
      <c r="D83" s="125" t="str">
        <f>VLOOKUP(B83,Planilha2!$A$2:$F$305,6,0)</f>
        <v>TÉCNICO JUDICIÁRIO</v>
      </c>
      <c r="E83" s="57" t="s">
        <v>987</v>
      </c>
      <c r="F83" s="11" t="s">
        <v>5</v>
      </c>
    </row>
    <row r="84" spans="1:6" ht="33" customHeight="1" x14ac:dyDescent="0.25">
      <c r="A84" s="201"/>
      <c r="B84" s="125">
        <v>185</v>
      </c>
      <c r="C84" s="130" t="s">
        <v>137</v>
      </c>
      <c r="D84" s="125" t="s">
        <v>9</v>
      </c>
      <c r="E84" s="57" t="s">
        <v>9</v>
      </c>
      <c r="F84" s="11" t="s">
        <v>5</v>
      </c>
    </row>
    <row r="85" spans="1:6" ht="33" customHeight="1" x14ac:dyDescent="0.25">
      <c r="A85" s="202"/>
      <c r="B85" s="125">
        <v>109</v>
      </c>
      <c r="C85" s="130" t="s">
        <v>164</v>
      </c>
      <c r="D85" s="125" t="s">
        <v>788</v>
      </c>
      <c r="E85" s="57" t="s">
        <v>993</v>
      </c>
      <c r="F85" s="11" t="s">
        <v>795</v>
      </c>
    </row>
    <row r="86" spans="1:6" ht="33" customHeight="1" x14ac:dyDescent="0.25">
      <c r="A86" s="109" t="s">
        <v>859</v>
      </c>
      <c r="B86" s="125"/>
      <c r="C86" s="128" t="s">
        <v>1069</v>
      </c>
      <c r="D86" s="125"/>
      <c r="E86" s="57" t="s">
        <v>987</v>
      </c>
      <c r="F86" s="11"/>
    </row>
    <row r="87" spans="1:6" ht="33" customHeight="1" x14ac:dyDescent="0.25">
      <c r="A87" s="109" t="s">
        <v>860</v>
      </c>
      <c r="B87" s="125"/>
      <c r="C87" s="128" t="s">
        <v>1069</v>
      </c>
      <c r="D87" s="125"/>
      <c r="E87" s="57" t="s">
        <v>987</v>
      </c>
      <c r="F87" s="11"/>
    </row>
    <row r="88" spans="1:6" ht="33" customHeight="1" x14ac:dyDescent="0.25">
      <c r="A88" s="188" t="s">
        <v>861</v>
      </c>
      <c r="B88" s="126">
        <v>300</v>
      </c>
      <c r="C88" s="134" t="s">
        <v>101</v>
      </c>
      <c r="D88" s="126" t="str">
        <f>VLOOKUP(B88,Planilha2!$A$2:$F$305,6,0)</f>
        <v>TÉCNICO JUDICIÁRIO</v>
      </c>
      <c r="E88" s="111" t="s">
        <v>1005</v>
      </c>
      <c r="F88" s="20" t="s">
        <v>5</v>
      </c>
    </row>
    <row r="89" spans="1:6" ht="33" customHeight="1" thickBot="1" x14ac:dyDescent="0.3">
      <c r="A89" s="190"/>
      <c r="B89" s="126">
        <v>1006</v>
      </c>
      <c r="C89" s="130" t="s">
        <v>957</v>
      </c>
      <c r="D89" s="125" t="s">
        <v>789</v>
      </c>
      <c r="E89" s="57" t="s">
        <v>1003</v>
      </c>
      <c r="F89" s="20" t="s">
        <v>19</v>
      </c>
    </row>
    <row r="90" spans="1:6" ht="33" customHeight="1" thickBot="1" x14ac:dyDescent="0.3">
      <c r="A90" s="191" t="s">
        <v>787</v>
      </c>
      <c r="B90" s="192"/>
      <c r="C90" s="192"/>
      <c r="D90" s="193"/>
      <c r="E90" s="157" t="s">
        <v>49</v>
      </c>
      <c r="F90" s="157">
        <f>COUNTIF(D64:D89,E90)</f>
        <v>5</v>
      </c>
    </row>
    <row r="91" spans="1:6" ht="33" customHeight="1" thickBot="1" x14ac:dyDescent="0.3">
      <c r="A91" s="159"/>
      <c r="B91" s="160"/>
      <c r="C91" s="160"/>
      <c r="D91" s="161"/>
      <c r="E91" s="157" t="s">
        <v>9</v>
      </c>
      <c r="F91" s="157">
        <f>COUNTIF(D64:D89,E91)</f>
        <v>9</v>
      </c>
    </row>
    <row r="92" spans="1:6" ht="33" customHeight="1" thickBot="1" x14ac:dyDescent="0.3">
      <c r="A92" s="194" t="s">
        <v>963</v>
      </c>
      <c r="B92" s="195"/>
      <c r="C92" s="195"/>
      <c r="D92" s="196"/>
      <c r="E92" s="157"/>
      <c r="F92" s="157">
        <f>COUNTA(F64:F89)</f>
        <v>22</v>
      </c>
    </row>
    <row r="93" spans="1:6" ht="20.25" customHeight="1" x14ac:dyDescent="0.25">
      <c r="A93" s="12"/>
      <c r="E93" s="12"/>
      <c r="F93" s="12"/>
    </row>
    <row r="94" spans="1:6" ht="20.25" customHeight="1" thickBot="1" x14ac:dyDescent="0.3">
      <c r="A94" s="15"/>
    </row>
    <row r="95" spans="1:6" ht="25.5" customHeight="1" x14ac:dyDescent="0.25">
      <c r="A95" s="197" t="s">
        <v>41</v>
      </c>
      <c r="B95" s="198"/>
      <c r="C95" s="198"/>
      <c r="D95" s="198"/>
      <c r="E95" s="198"/>
      <c r="F95" s="199"/>
    </row>
    <row r="96" spans="1:6" ht="25.5" customHeight="1" x14ac:dyDescent="0.25">
      <c r="A96" s="33" t="s">
        <v>1</v>
      </c>
      <c r="B96" s="123" t="s">
        <v>2</v>
      </c>
      <c r="C96" s="124" t="s">
        <v>3</v>
      </c>
      <c r="D96" s="124" t="s">
        <v>239</v>
      </c>
      <c r="E96" s="35" t="s">
        <v>4</v>
      </c>
      <c r="F96" s="36" t="s">
        <v>780</v>
      </c>
    </row>
    <row r="97" spans="1:14" ht="36" customHeight="1" x14ac:dyDescent="0.25">
      <c r="A97" s="112" t="s">
        <v>42</v>
      </c>
      <c r="B97" s="126">
        <v>1010</v>
      </c>
      <c r="C97" s="134" t="s">
        <v>975</v>
      </c>
      <c r="D97" s="126" t="s">
        <v>789</v>
      </c>
      <c r="E97" s="111" t="s">
        <v>989</v>
      </c>
      <c r="F97" s="20" t="s">
        <v>19</v>
      </c>
    </row>
    <row r="98" spans="1:14" ht="36" customHeight="1" x14ac:dyDescent="0.25">
      <c r="A98" s="117" t="s">
        <v>1089</v>
      </c>
      <c r="B98" s="125">
        <v>683</v>
      </c>
      <c r="C98" s="130" t="s">
        <v>47</v>
      </c>
      <c r="D98" s="125" t="s">
        <v>789</v>
      </c>
      <c r="E98" s="111" t="s">
        <v>1016</v>
      </c>
      <c r="F98" s="20" t="s">
        <v>19</v>
      </c>
    </row>
    <row r="99" spans="1:14" ht="36" customHeight="1" x14ac:dyDescent="0.25">
      <c r="A99" s="188" t="s">
        <v>896</v>
      </c>
      <c r="B99" s="126">
        <v>347</v>
      </c>
      <c r="C99" s="134" t="s">
        <v>45</v>
      </c>
      <c r="D99" s="126" t="str">
        <f>VLOOKUP(B99,Planilha2!$A$2:$F$305,6,0)</f>
        <v>TÉCNICO JUDICIÁRIO</v>
      </c>
      <c r="E99" s="111" t="s">
        <v>990</v>
      </c>
      <c r="F99" s="11" t="s">
        <v>5</v>
      </c>
      <c r="H99" s="206" t="s">
        <v>791</v>
      </c>
      <c r="I99" s="207"/>
    </row>
    <row r="100" spans="1:14" ht="36" customHeight="1" x14ac:dyDescent="0.25">
      <c r="A100" s="190"/>
      <c r="B100" s="125">
        <v>825</v>
      </c>
      <c r="C100" s="130" t="s">
        <v>10</v>
      </c>
      <c r="D100" s="125" t="s">
        <v>9</v>
      </c>
      <c r="E100" s="57" t="s">
        <v>9</v>
      </c>
      <c r="F100" s="11" t="s">
        <v>5</v>
      </c>
      <c r="H100" s="18" t="s">
        <v>778</v>
      </c>
      <c r="I100" s="19">
        <f t="shared" ref="I100:I105" si="2">COUNTIF($D$97:$D$110,H100)</f>
        <v>0</v>
      </c>
    </row>
    <row r="101" spans="1:14" ht="36" customHeight="1" x14ac:dyDescent="0.25">
      <c r="A101" s="181" t="s">
        <v>891</v>
      </c>
      <c r="B101" s="125">
        <v>901</v>
      </c>
      <c r="C101" s="130" t="s">
        <v>817</v>
      </c>
      <c r="D101" s="125" t="s">
        <v>789</v>
      </c>
      <c r="E101" s="57" t="s">
        <v>809</v>
      </c>
      <c r="F101" s="11" t="s">
        <v>19</v>
      </c>
      <c r="H101" s="17" t="s">
        <v>49</v>
      </c>
      <c r="I101" s="19">
        <f t="shared" si="2"/>
        <v>3</v>
      </c>
    </row>
    <row r="102" spans="1:14" ht="36" customHeight="1" x14ac:dyDescent="0.25">
      <c r="A102" s="181" t="s">
        <v>892</v>
      </c>
      <c r="B102" s="78">
        <v>935</v>
      </c>
      <c r="C102" s="141" t="s">
        <v>830</v>
      </c>
      <c r="D102" s="125" t="s">
        <v>789</v>
      </c>
      <c r="E102" s="57" t="s">
        <v>809</v>
      </c>
      <c r="F102" s="11" t="s">
        <v>5</v>
      </c>
      <c r="H102" s="17" t="s">
        <v>9</v>
      </c>
      <c r="I102" s="19">
        <f t="shared" si="2"/>
        <v>6</v>
      </c>
    </row>
    <row r="103" spans="1:14" ht="33" customHeight="1" x14ac:dyDescent="0.25">
      <c r="A103" s="110" t="s">
        <v>862</v>
      </c>
      <c r="B103" s="125">
        <v>64</v>
      </c>
      <c r="C103" s="130" t="s">
        <v>44</v>
      </c>
      <c r="D103" s="125" t="str">
        <f>VLOOKUP(B103,Planilha2!$A$2:$F$305,6,0)</f>
        <v>TÉCNICO JUDICIÁRIO</v>
      </c>
      <c r="E103" s="57" t="s">
        <v>987</v>
      </c>
      <c r="F103" s="40" t="s">
        <v>19</v>
      </c>
      <c r="H103" s="18" t="s">
        <v>31</v>
      </c>
      <c r="I103" s="19">
        <f t="shared" si="2"/>
        <v>0</v>
      </c>
    </row>
    <row r="104" spans="1:14" ht="33" customHeight="1" x14ac:dyDescent="0.25">
      <c r="A104" s="170" t="s">
        <v>893</v>
      </c>
      <c r="B104" s="126">
        <v>68</v>
      </c>
      <c r="C104" s="134" t="s">
        <v>50</v>
      </c>
      <c r="D104" s="126" t="str">
        <f>VLOOKUP(B104,Planilha2!$A$2:$F$305,6,0)</f>
        <v>TÉCNICO JUDICIÁRIO</v>
      </c>
      <c r="E104" s="111" t="s">
        <v>990</v>
      </c>
      <c r="F104" s="20" t="s">
        <v>5</v>
      </c>
      <c r="H104" s="18" t="s">
        <v>789</v>
      </c>
      <c r="I104" s="19">
        <f t="shared" si="2"/>
        <v>5</v>
      </c>
    </row>
    <row r="105" spans="1:14" ht="33" customHeight="1" x14ac:dyDescent="0.25">
      <c r="A105" s="181" t="s">
        <v>894</v>
      </c>
      <c r="B105" s="125">
        <v>243</v>
      </c>
      <c r="C105" s="130" t="s">
        <v>48</v>
      </c>
      <c r="D105" s="125" t="str">
        <f>VLOOKUP(B105,Planilha2!A47:F350,6,0)</f>
        <v>ANALISTA JUDICIÁRIO</v>
      </c>
      <c r="E105" s="57" t="s">
        <v>809</v>
      </c>
      <c r="F105" s="11" t="s">
        <v>5</v>
      </c>
      <c r="H105" s="18" t="s">
        <v>788</v>
      </c>
      <c r="I105" s="19">
        <f t="shared" si="2"/>
        <v>0</v>
      </c>
    </row>
    <row r="106" spans="1:14" ht="33" customHeight="1" x14ac:dyDescent="0.25">
      <c r="A106" s="181" t="s">
        <v>895</v>
      </c>
      <c r="B106" s="125">
        <v>994</v>
      </c>
      <c r="C106" s="130" t="s">
        <v>941</v>
      </c>
      <c r="D106" s="125" t="s">
        <v>9</v>
      </c>
      <c r="E106" s="57" t="s">
        <v>809</v>
      </c>
      <c r="F106" s="11" t="s">
        <v>5</v>
      </c>
      <c r="H106" s="18" t="s">
        <v>790</v>
      </c>
      <c r="I106" s="19">
        <f>SUM(I101:I105)</f>
        <v>14</v>
      </c>
    </row>
    <row r="107" spans="1:14" ht="33" customHeight="1" x14ac:dyDescent="0.25">
      <c r="A107" s="188" t="s">
        <v>863</v>
      </c>
      <c r="B107" s="126">
        <v>881</v>
      </c>
      <c r="C107" s="134" t="s">
        <v>43</v>
      </c>
      <c r="D107" s="126" t="s">
        <v>49</v>
      </c>
      <c r="E107" s="111" t="s">
        <v>990</v>
      </c>
      <c r="F107" s="20" t="s">
        <v>5</v>
      </c>
    </row>
    <row r="108" spans="1:14" ht="33" customHeight="1" x14ac:dyDescent="0.25">
      <c r="A108" s="189"/>
      <c r="B108" s="125">
        <v>842</v>
      </c>
      <c r="C108" s="130" t="s">
        <v>135</v>
      </c>
      <c r="D108" s="125" t="str">
        <f>VLOOKUP(B108,Planilha2!$A$2:$F$305,6,0)</f>
        <v>ANALISTA JUDICIÁRIO</v>
      </c>
      <c r="E108" s="57" t="s">
        <v>49</v>
      </c>
      <c r="F108" s="11" t="s">
        <v>5</v>
      </c>
    </row>
    <row r="109" spans="1:14" ht="33" customHeight="1" x14ac:dyDescent="0.25">
      <c r="A109" s="190"/>
      <c r="B109" s="137">
        <v>965</v>
      </c>
      <c r="C109" s="142" t="s">
        <v>913</v>
      </c>
      <c r="D109" s="137" t="s">
        <v>9</v>
      </c>
      <c r="E109" s="57" t="s">
        <v>1002</v>
      </c>
      <c r="F109" s="11" t="s">
        <v>5</v>
      </c>
    </row>
    <row r="110" spans="1:14" ht="33" customHeight="1" thickBot="1" x14ac:dyDescent="0.3">
      <c r="A110" s="181" t="s">
        <v>864</v>
      </c>
      <c r="B110" s="125">
        <v>893</v>
      </c>
      <c r="C110" s="130" t="s">
        <v>797</v>
      </c>
      <c r="D110" s="125" t="s">
        <v>789</v>
      </c>
      <c r="E110" s="57" t="s">
        <v>809</v>
      </c>
      <c r="F110" s="11" t="s">
        <v>19</v>
      </c>
    </row>
    <row r="111" spans="1:14" ht="33" customHeight="1" thickBot="1" x14ac:dyDescent="0.3">
      <c r="A111" s="191" t="s">
        <v>787</v>
      </c>
      <c r="B111" s="192"/>
      <c r="C111" s="192"/>
      <c r="D111" s="193"/>
      <c r="E111" s="157" t="s">
        <v>49</v>
      </c>
      <c r="F111" s="157">
        <f>COUNTIF($D$97:$D$110,E111)</f>
        <v>3</v>
      </c>
      <c r="J111" s="81"/>
      <c r="K111" s="61"/>
      <c r="L111" s="81"/>
      <c r="M111" s="81"/>
      <c r="N111" s="81"/>
    </row>
    <row r="112" spans="1:14" ht="33" customHeight="1" thickBot="1" x14ac:dyDescent="0.3">
      <c r="A112" s="159"/>
      <c r="B112" s="160"/>
      <c r="C112" s="160"/>
      <c r="D112" s="161"/>
      <c r="E112" s="157" t="s">
        <v>9</v>
      </c>
      <c r="F112" s="157">
        <f>COUNTIF(D97:D110,E112)</f>
        <v>6</v>
      </c>
    </row>
    <row r="113" spans="1:9" ht="33" customHeight="1" thickBot="1" x14ac:dyDescent="0.3">
      <c r="A113" s="194" t="s">
        <v>51</v>
      </c>
      <c r="B113" s="195"/>
      <c r="C113" s="195"/>
      <c r="D113" s="196"/>
      <c r="E113" s="157"/>
      <c r="F113" s="157">
        <f>COUNTA(F97:F110)</f>
        <v>14</v>
      </c>
    </row>
    <row r="114" spans="1:9" ht="33" customHeight="1" x14ac:dyDescent="0.25">
      <c r="A114" s="15"/>
    </row>
    <row r="115" spans="1:9" ht="33" customHeight="1" thickBot="1" x14ac:dyDescent="0.3">
      <c r="A115" s="15"/>
    </row>
    <row r="116" spans="1:9" ht="16.5" customHeight="1" x14ac:dyDescent="0.25">
      <c r="A116" s="197" t="s">
        <v>52</v>
      </c>
      <c r="B116" s="198"/>
      <c r="C116" s="198"/>
      <c r="D116" s="198"/>
      <c r="E116" s="198"/>
      <c r="F116" s="199"/>
    </row>
    <row r="117" spans="1:9" ht="24" customHeight="1" x14ac:dyDescent="0.25">
      <c r="A117" s="33" t="s">
        <v>1</v>
      </c>
      <c r="B117" s="123" t="s">
        <v>2</v>
      </c>
      <c r="C117" s="124" t="s">
        <v>3</v>
      </c>
      <c r="D117" s="124" t="s">
        <v>239</v>
      </c>
      <c r="E117" s="35" t="s">
        <v>4</v>
      </c>
      <c r="F117" s="36" t="s">
        <v>780</v>
      </c>
    </row>
    <row r="118" spans="1:9" ht="25.5" x14ac:dyDescent="0.25">
      <c r="A118" s="117" t="s">
        <v>53</v>
      </c>
      <c r="B118" s="126">
        <v>1007</v>
      </c>
      <c r="C118" s="129" t="s">
        <v>965</v>
      </c>
      <c r="D118" s="126" t="s">
        <v>789</v>
      </c>
      <c r="E118" s="111" t="s">
        <v>1050</v>
      </c>
      <c r="F118" s="20" t="s">
        <v>966</v>
      </c>
    </row>
    <row r="119" spans="1:9" ht="27" customHeight="1" x14ac:dyDescent="0.25">
      <c r="A119" s="117" t="s">
        <v>1090</v>
      </c>
      <c r="B119" s="126">
        <v>966</v>
      </c>
      <c r="C119" s="134" t="s">
        <v>935</v>
      </c>
      <c r="D119" s="126" t="s">
        <v>49</v>
      </c>
      <c r="E119" s="111" t="s">
        <v>1000</v>
      </c>
      <c r="F119" s="20" t="s">
        <v>5</v>
      </c>
    </row>
    <row r="120" spans="1:9" ht="48" customHeight="1" x14ac:dyDescent="0.25">
      <c r="A120" s="116" t="s">
        <v>897</v>
      </c>
      <c r="B120" s="126">
        <v>95</v>
      </c>
      <c r="C120" s="134" t="s">
        <v>57</v>
      </c>
      <c r="D120" s="126" t="str">
        <f>VLOOKUP(B120,Planilha2!$A$2:$F$305,6,0)</f>
        <v>TÉCNICO JUDICIÁRIO</v>
      </c>
      <c r="E120" s="111" t="s">
        <v>1000</v>
      </c>
      <c r="F120" s="20" t="s">
        <v>5</v>
      </c>
    </row>
    <row r="121" spans="1:9" ht="42" customHeight="1" x14ac:dyDescent="0.25">
      <c r="A121" s="112" t="s">
        <v>867</v>
      </c>
      <c r="B121" s="126">
        <v>673</v>
      </c>
      <c r="C121" s="134" t="s">
        <v>81</v>
      </c>
      <c r="D121" s="126" t="str">
        <f>VLOOKUP(B121,Planilha2!$A$2:$F$305,6,0)</f>
        <v>TÉCNICO JUDICIÁRIO</v>
      </c>
      <c r="E121" s="111" t="s">
        <v>990</v>
      </c>
      <c r="F121" s="20" t="s">
        <v>5</v>
      </c>
    </row>
    <row r="122" spans="1:9" ht="33" customHeight="1" x14ac:dyDescent="0.25">
      <c r="A122" s="188" t="s">
        <v>80</v>
      </c>
      <c r="B122" s="125">
        <v>999</v>
      </c>
      <c r="C122" s="130" t="s">
        <v>946</v>
      </c>
      <c r="D122" s="125" t="s">
        <v>789</v>
      </c>
      <c r="E122" s="57" t="s">
        <v>809</v>
      </c>
      <c r="F122" s="22" t="s">
        <v>19</v>
      </c>
    </row>
    <row r="123" spans="1:9" ht="33" customHeight="1" x14ac:dyDescent="0.25">
      <c r="A123" s="190"/>
      <c r="B123" s="125">
        <v>957</v>
      </c>
      <c r="C123" s="130" t="s">
        <v>912</v>
      </c>
      <c r="D123" s="125" t="s">
        <v>9</v>
      </c>
      <c r="E123" s="57" t="s">
        <v>9</v>
      </c>
      <c r="F123" s="11" t="s">
        <v>5</v>
      </c>
      <c r="H123" s="206" t="s">
        <v>791</v>
      </c>
      <c r="I123" s="207"/>
    </row>
    <row r="124" spans="1:9" ht="33" customHeight="1" x14ac:dyDescent="0.25">
      <c r="A124" s="112" t="s">
        <v>60</v>
      </c>
      <c r="B124" s="126">
        <v>950</v>
      </c>
      <c r="C124" s="134" t="s">
        <v>910</v>
      </c>
      <c r="D124" s="126" t="s">
        <v>789</v>
      </c>
      <c r="E124" s="111" t="s">
        <v>990</v>
      </c>
      <c r="F124" s="22" t="s">
        <v>19</v>
      </c>
      <c r="H124" s="18" t="s">
        <v>778</v>
      </c>
      <c r="I124" s="19">
        <f>COUNTIF($D$118:$D$146,H124)</f>
        <v>0</v>
      </c>
    </row>
    <row r="125" spans="1:9" ht="33" customHeight="1" x14ac:dyDescent="0.25">
      <c r="A125" s="188" t="s">
        <v>64</v>
      </c>
      <c r="B125" s="125">
        <v>949</v>
      </c>
      <c r="C125" s="136" t="s">
        <v>909</v>
      </c>
      <c r="D125" s="125" t="s">
        <v>789</v>
      </c>
      <c r="E125" s="57" t="s">
        <v>809</v>
      </c>
      <c r="F125" s="7" t="s">
        <v>19</v>
      </c>
      <c r="H125" s="17" t="s">
        <v>49</v>
      </c>
      <c r="I125" s="19">
        <f>COUNTIF($D$118:$D$147,H125)</f>
        <v>5</v>
      </c>
    </row>
    <row r="126" spans="1:9" ht="33" customHeight="1" x14ac:dyDescent="0.25">
      <c r="A126" s="189"/>
      <c r="B126" s="137">
        <v>963</v>
      </c>
      <c r="C126" s="142" t="s">
        <v>916</v>
      </c>
      <c r="D126" s="137" t="s">
        <v>9</v>
      </c>
      <c r="E126" s="41" t="s">
        <v>9</v>
      </c>
      <c r="F126" s="68" t="s">
        <v>5</v>
      </c>
      <c r="H126" s="17" t="s">
        <v>9</v>
      </c>
      <c r="I126" s="19">
        <f>COUNTIF($D$118:$D$147,H126)</f>
        <v>17</v>
      </c>
    </row>
    <row r="127" spans="1:9" ht="33" customHeight="1" x14ac:dyDescent="0.25">
      <c r="A127" s="189"/>
      <c r="B127" s="137">
        <v>814</v>
      </c>
      <c r="C127" s="142" t="s">
        <v>63</v>
      </c>
      <c r="D127" s="137" t="str">
        <f>VLOOKUP(B127,Planilha2!$A$2:$F$305,6,0)</f>
        <v>ANALISTA JUDICIÁRIO</v>
      </c>
      <c r="E127" s="41" t="s">
        <v>993</v>
      </c>
      <c r="F127" s="68" t="s">
        <v>5</v>
      </c>
      <c r="H127" s="18" t="s">
        <v>31</v>
      </c>
      <c r="I127" s="19">
        <f>COUNTIF($D$118:$D$147,H127)</f>
        <v>0</v>
      </c>
    </row>
    <row r="128" spans="1:9" ht="33" customHeight="1" x14ac:dyDescent="0.25">
      <c r="A128" s="190"/>
      <c r="B128" s="125">
        <v>339</v>
      </c>
      <c r="C128" s="130" t="s">
        <v>65</v>
      </c>
      <c r="D128" s="125" t="str">
        <f>VLOOKUP(B128,Planilha2!$A$2:$F$305,6,0)</f>
        <v>TÉCNICO JUDICIÁRIO</v>
      </c>
      <c r="E128" s="57" t="s">
        <v>9</v>
      </c>
      <c r="F128" s="11" t="s">
        <v>5</v>
      </c>
      <c r="H128" s="18" t="s">
        <v>789</v>
      </c>
      <c r="I128" s="19">
        <f>COUNTIF($D$118:$D$147,H128)</f>
        <v>8</v>
      </c>
    </row>
    <row r="129" spans="1:9" ht="31.5" customHeight="1" x14ac:dyDescent="0.25">
      <c r="A129" s="188" t="s">
        <v>67</v>
      </c>
      <c r="B129" s="125">
        <v>770</v>
      </c>
      <c r="C129" s="142" t="s">
        <v>71</v>
      </c>
      <c r="D129" s="137" t="s">
        <v>9</v>
      </c>
      <c r="E129" s="6" t="s">
        <v>809</v>
      </c>
      <c r="F129" s="11" t="s">
        <v>5</v>
      </c>
      <c r="H129" s="18" t="s">
        <v>788</v>
      </c>
      <c r="I129" s="19">
        <f>COUNTIF($D$118:$D$147,H129)</f>
        <v>0</v>
      </c>
    </row>
    <row r="130" spans="1:9" ht="31.5" customHeight="1" x14ac:dyDescent="0.25">
      <c r="A130" s="189"/>
      <c r="B130" s="125">
        <v>817</v>
      </c>
      <c r="C130" s="136" t="s">
        <v>62</v>
      </c>
      <c r="D130" s="125" t="s">
        <v>9</v>
      </c>
      <c r="E130" s="41" t="s">
        <v>993</v>
      </c>
      <c r="F130" s="68" t="s">
        <v>5</v>
      </c>
      <c r="H130" s="18" t="s">
        <v>790</v>
      </c>
      <c r="I130" s="19">
        <f>SUM(I124:I129)</f>
        <v>30</v>
      </c>
    </row>
    <row r="131" spans="1:9" ht="33" customHeight="1" x14ac:dyDescent="0.25">
      <c r="A131" s="189"/>
      <c r="B131" s="137">
        <v>1001</v>
      </c>
      <c r="C131" s="142" t="s">
        <v>952</v>
      </c>
      <c r="D131" s="137" t="s">
        <v>9</v>
      </c>
      <c r="E131" s="41" t="s">
        <v>9</v>
      </c>
      <c r="F131" s="68" t="s">
        <v>5</v>
      </c>
    </row>
    <row r="132" spans="1:9" ht="33" customHeight="1" x14ac:dyDescent="0.25">
      <c r="A132" s="188" t="s">
        <v>69</v>
      </c>
      <c r="B132" s="125">
        <v>461</v>
      </c>
      <c r="C132" s="130" t="s">
        <v>70</v>
      </c>
      <c r="D132" s="125" t="str">
        <f>VLOOKUP(B132,Planilha2!$A$2:$F$305,6,0)</f>
        <v>ANALISTA JUDICIÁRIO</v>
      </c>
      <c r="E132" s="57" t="s">
        <v>809</v>
      </c>
      <c r="F132" s="11" t="s">
        <v>5</v>
      </c>
    </row>
    <row r="133" spans="1:9" ht="33" customHeight="1" x14ac:dyDescent="0.25">
      <c r="A133" s="190"/>
      <c r="B133" s="125">
        <v>402</v>
      </c>
      <c r="C133" s="130" t="s">
        <v>66</v>
      </c>
      <c r="D133" s="125" t="str">
        <f>VLOOKUP(B133,Planilha2!$A$2:$F$305,6,0)</f>
        <v>TÉCNICO JUDICIÁRIO</v>
      </c>
      <c r="E133" s="57" t="s">
        <v>993</v>
      </c>
      <c r="F133" s="11" t="s">
        <v>5</v>
      </c>
    </row>
    <row r="134" spans="1:9" ht="33" customHeight="1" x14ac:dyDescent="0.25">
      <c r="A134" s="210" t="s">
        <v>866</v>
      </c>
      <c r="B134" s="137">
        <v>729</v>
      </c>
      <c r="C134" s="142" t="s">
        <v>58</v>
      </c>
      <c r="D134" s="137" t="s">
        <v>789</v>
      </c>
      <c r="E134" s="41" t="s">
        <v>1006</v>
      </c>
      <c r="F134" s="11" t="s">
        <v>59</v>
      </c>
    </row>
    <row r="135" spans="1:9" ht="33" customHeight="1" x14ac:dyDescent="0.25">
      <c r="A135" s="211"/>
      <c r="B135" s="137">
        <v>989</v>
      </c>
      <c r="C135" s="142" t="s">
        <v>914</v>
      </c>
      <c r="D135" s="125" t="s">
        <v>49</v>
      </c>
      <c r="E135" s="57" t="s">
        <v>49</v>
      </c>
      <c r="F135" s="68" t="s">
        <v>5</v>
      </c>
    </row>
    <row r="136" spans="1:9" ht="33" customHeight="1" x14ac:dyDescent="0.25">
      <c r="A136" s="211"/>
      <c r="B136" s="137">
        <v>959</v>
      </c>
      <c r="C136" s="142" t="s">
        <v>915</v>
      </c>
      <c r="D136" s="137" t="s">
        <v>9</v>
      </c>
      <c r="E136" s="41" t="s">
        <v>9</v>
      </c>
      <c r="F136" s="68" t="s">
        <v>5</v>
      </c>
    </row>
    <row r="137" spans="1:9" ht="33" customHeight="1" x14ac:dyDescent="0.25">
      <c r="A137" s="212"/>
      <c r="B137" s="125">
        <v>958</v>
      </c>
      <c r="C137" s="130" t="s">
        <v>917</v>
      </c>
      <c r="D137" s="125" t="s">
        <v>49</v>
      </c>
      <c r="E137" s="57" t="s">
        <v>49</v>
      </c>
      <c r="F137" s="68" t="s">
        <v>5</v>
      </c>
    </row>
    <row r="138" spans="1:9" ht="33" customHeight="1" x14ac:dyDescent="0.25">
      <c r="A138" s="117" t="s">
        <v>865</v>
      </c>
      <c r="B138" s="126">
        <v>382</v>
      </c>
      <c r="C138" s="134" t="s">
        <v>78</v>
      </c>
      <c r="D138" s="125" t="s">
        <v>9</v>
      </c>
      <c r="E138" s="111" t="s">
        <v>990</v>
      </c>
      <c r="F138" s="84" t="s">
        <v>5</v>
      </c>
    </row>
    <row r="139" spans="1:9" ht="33" customHeight="1" x14ac:dyDescent="0.25">
      <c r="A139" s="188" t="s">
        <v>73</v>
      </c>
      <c r="B139" s="125">
        <v>883</v>
      </c>
      <c r="C139" s="136" t="s">
        <v>79</v>
      </c>
      <c r="D139" s="125" t="s">
        <v>9</v>
      </c>
      <c r="E139" s="57" t="s">
        <v>809</v>
      </c>
      <c r="F139" s="11" t="s">
        <v>5</v>
      </c>
      <c r="H139" s="86"/>
    </row>
    <row r="140" spans="1:9" ht="33" customHeight="1" x14ac:dyDescent="0.25">
      <c r="A140" s="189"/>
      <c r="B140" s="125">
        <v>1003</v>
      </c>
      <c r="C140" s="136" t="s">
        <v>953</v>
      </c>
      <c r="D140" s="137" t="s">
        <v>9</v>
      </c>
      <c r="E140" s="41" t="s">
        <v>9</v>
      </c>
      <c r="F140" s="68" t="s">
        <v>5</v>
      </c>
      <c r="H140" s="87"/>
    </row>
    <row r="141" spans="1:9" ht="33" customHeight="1" x14ac:dyDescent="0.25">
      <c r="A141" s="209"/>
      <c r="B141" s="125">
        <v>1042</v>
      </c>
      <c r="C141" s="136" t="s">
        <v>1045</v>
      </c>
      <c r="D141" s="137" t="s">
        <v>9</v>
      </c>
      <c r="E141" s="41" t="s">
        <v>9</v>
      </c>
      <c r="F141" s="68" t="s">
        <v>5</v>
      </c>
      <c r="H141" s="61"/>
    </row>
    <row r="142" spans="1:9" ht="33" customHeight="1" x14ac:dyDescent="0.25">
      <c r="A142" s="208" t="s">
        <v>74</v>
      </c>
      <c r="B142" s="125">
        <v>457</v>
      </c>
      <c r="C142" s="130" t="s">
        <v>72</v>
      </c>
      <c r="D142" s="125" t="s">
        <v>789</v>
      </c>
      <c r="E142" s="57" t="s">
        <v>809</v>
      </c>
      <c r="F142" s="11" t="s">
        <v>19</v>
      </c>
    </row>
    <row r="143" spans="1:9" ht="33" customHeight="1" x14ac:dyDescent="0.25">
      <c r="A143" s="208"/>
      <c r="B143" s="125">
        <v>947</v>
      </c>
      <c r="C143" s="130" t="s">
        <v>889</v>
      </c>
      <c r="D143" s="125" t="s">
        <v>789</v>
      </c>
      <c r="E143" s="57" t="s">
        <v>993</v>
      </c>
      <c r="F143" s="11" t="s">
        <v>19</v>
      </c>
    </row>
    <row r="144" spans="1:9" ht="33" customHeight="1" x14ac:dyDescent="0.25">
      <c r="A144" s="188" t="s">
        <v>77</v>
      </c>
      <c r="B144" s="125">
        <v>457</v>
      </c>
      <c r="C144" s="130" t="s">
        <v>75</v>
      </c>
      <c r="D144" s="125" t="str">
        <f>VLOOKUP(B144,Planilha2!$A$2:$F$305,6,0)</f>
        <v>TÉCNICO JUDICIÁRIO</v>
      </c>
      <c r="E144" s="57" t="s">
        <v>809</v>
      </c>
      <c r="F144" s="11" t="s">
        <v>5</v>
      </c>
    </row>
    <row r="145" spans="1:9" ht="33" customHeight="1" x14ac:dyDescent="0.25">
      <c r="A145" s="190"/>
      <c r="B145" s="125">
        <v>1002</v>
      </c>
      <c r="C145" s="130" t="s">
        <v>954</v>
      </c>
      <c r="D145" s="137" t="s">
        <v>9</v>
      </c>
      <c r="E145" s="41" t="s">
        <v>9</v>
      </c>
      <c r="F145" s="68" t="s">
        <v>5</v>
      </c>
    </row>
    <row r="146" spans="1:9" ht="33" customHeight="1" x14ac:dyDescent="0.25">
      <c r="A146" s="112" t="s">
        <v>868</v>
      </c>
      <c r="B146" s="126">
        <v>646</v>
      </c>
      <c r="C146" s="134" t="s">
        <v>54</v>
      </c>
      <c r="D146" s="126" t="s">
        <v>789</v>
      </c>
      <c r="E146" s="111" t="s">
        <v>990</v>
      </c>
      <c r="F146" s="20" t="s">
        <v>19</v>
      </c>
    </row>
    <row r="147" spans="1:9" ht="33" customHeight="1" thickBot="1" x14ac:dyDescent="0.3">
      <c r="A147" s="109" t="s">
        <v>869</v>
      </c>
      <c r="B147" s="125">
        <v>955</v>
      </c>
      <c r="C147" s="130" t="s">
        <v>911</v>
      </c>
      <c r="D147" s="125" t="s">
        <v>9</v>
      </c>
      <c r="E147" s="57" t="s">
        <v>809</v>
      </c>
      <c r="F147" s="11" t="s">
        <v>5</v>
      </c>
    </row>
    <row r="148" spans="1:9" ht="33" customHeight="1" thickBot="1" x14ac:dyDescent="0.3">
      <c r="A148" s="191" t="s">
        <v>787</v>
      </c>
      <c r="B148" s="192"/>
      <c r="C148" s="192"/>
      <c r="D148" s="193"/>
      <c r="E148" s="157" t="s">
        <v>49</v>
      </c>
      <c r="F148" s="157">
        <f>COUNTIF(D118:D147,E148)</f>
        <v>5</v>
      </c>
    </row>
    <row r="149" spans="1:9" ht="33" customHeight="1" thickBot="1" x14ac:dyDescent="0.3">
      <c r="A149" s="159"/>
      <c r="B149" s="160"/>
      <c r="C149" s="160"/>
      <c r="D149" s="161"/>
      <c r="E149" s="157" t="s">
        <v>9</v>
      </c>
      <c r="F149" s="157">
        <f>COUNTIF(D118:D147,E149)</f>
        <v>17</v>
      </c>
    </row>
    <row r="150" spans="1:9" ht="33" customHeight="1" thickBot="1" x14ac:dyDescent="0.3">
      <c r="A150" s="194" t="s">
        <v>82</v>
      </c>
      <c r="B150" s="195"/>
      <c r="C150" s="195"/>
      <c r="D150" s="196"/>
      <c r="E150" s="157"/>
      <c r="F150" s="157">
        <f>COUNTA(F118:F147)</f>
        <v>30</v>
      </c>
    </row>
    <row r="151" spans="1:9" ht="33" customHeight="1" thickBot="1" x14ac:dyDescent="0.3"/>
    <row r="152" spans="1:9" ht="33" customHeight="1" x14ac:dyDescent="0.25">
      <c r="A152" s="197" t="s">
        <v>807</v>
      </c>
      <c r="B152" s="198"/>
      <c r="C152" s="198"/>
      <c r="D152" s="198"/>
      <c r="E152" s="198"/>
      <c r="F152" s="199"/>
      <c r="H152" s="206" t="s">
        <v>791</v>
      </c>
      <c r="I152" s="207"/>
    </row>
    <row r="153" spans="1:9" ht="33" customHeight="1" x14ac:dyDescent="0.25">
      <c r="A153" s="33" t="s">
        <v>1</v>
      </c>
      <c r="B153" s="123" t="s">
        <v>2</v>
      </c>
      <c r="C153" s="124" t="s">
        <v>3</v>
      </c>
      <c r="D153" s="124" t="s">
        <v>239</v>
      </c>
      <c r="E153" s="35" t="s">
        <v>4</v>
      </c>
      <c r="F153" s="36" t="s">
        <v>780</v>
      </c>
      <c r="H153" s="18" t="s">
        <v>778</v>
      </c>
      <c r="I153" s="19">
        <f t="shared" ref="I153:I158" si="3">COUNTIF($D$154:$D$156,H153)</f>
        <v>0</v>
      </c>
    </row>
    <row r="154" spans="1:9" ht="33" customHeight="1" x14ac:dyDescent="0.25">
      <c r="A154" s="112" t="s">
        <v>807</v>
      </c>
      <c r="B154" s="126">
        <v>577</v>
      </c>
      <c r="C154" s="134" t="s">
        <v>84</v>
      </c>
      <c r="D154" s="126" t="s">
        <v>789</v>
      </c>
      <c r="E154" s="111" t="s">
        <v>1007</v>
      </c>
      <c r="F154" s="20" t="s">
        <v>19</v>
      </c>
      <c r="H154" s="17" t="s">
        <v>49</v>
      </c>
      <c r="I154" s="19">
        <f t="shared" si="3"/>
        <v>0</v>
      </c>
    </row>
    <row r="155" spans="1:9" ht="33" customHeight="1" x14ac:dyDescent="0.25">
      <c r="A155" s="117" t="s">
        <v>816</v>
      </c>
      <c r="B155" s="126">
        <v>503</v>
      </c>
      <c r="C155" s="134" t="s">
        <v>122</v>
      </c>
      <c r="D155" s="126" t="str">
        <f>VLOOKUP(B155,Planilha2!$A$2:$F$305,6,0)</f>
        <v>TÉCNICO JUDICIÁRIO</v>
      </c>
      <c r="E155" s="111" t="s">
        <v>1008</v>
      </c>
      <c r="F155" s="20" t="s">
        <v>5</v>
      </c>
      <c r="H155" s="17" t="s">
        <v>9</v>
      </c>
      <c r="I155" s="19">
        <f t="shared" si="3"/>
        <v>2</v>
      </c>
    </row>
    <row r="156" spans="1:9" ht="33" customHeight="1" thickBot="1" x14ac:dyDescent="0.3">
      <c r="A156" s="117" t="s">
        <v>1091</v>
      </c>
      <c r="B156" s="126">
        <v>844</v>
      </c>
      <c r="C156" s="134" t="s">
        <v>104</v>
      </c>
      <c r="D156" s="126" t="s">
        <v>9</v>
      </c>
      <c r="E156" s="111" t="s">
        <v>1016</v>
      </c>
      <c r="F156" s="20" t="s">
        <v>5</v>
      </c>
      <c r="H156" s="18" t="s">
        <v>31</v>
      </c>
      <c r="I156" s="19">
        <f t="shared" si="3"/>
        <v>0</v>
      </c>
    </row>
    <row r="157" spans="1:9" ht="33" customHeight="1" thickBot="1" x14ac:dyDescent="0.3">
      <c r="A157" s="191" t="s">
        <v>787</v>
      </c>
      <c r="B157" s="192"/>
      <c r="C157" s="192"/>
      <c r="D157" s="193"/>
      <c r="E157" s="157" t="s">
        <v>49</v>
      </c>
      <c r="F157" s="157">
        <f>COUNTIF(D154:D156,E157)</f>
        <v>0</v>
      </c>
      <c r="H157" s="18" t="s">
        <v>789</v>
      </c>
      <c r="I157" s="19">
        <f t="shared" si="3"/>
        <v>1</v>
      </c>
    </row>
    <row r="158" spans="1:9" ht="33" customHeight="1" thickBot="1" x14ac:dyDescent="0.3">
      <c r="A158" s="159"/>
      <c r="B158" s="160"/>
      <c r="C158" s="160"/>
      <c r="D158" s="161"/>
      <c r="E158" s="157" t="s">
        <v>9</v>
      </c>
      <c r="F158" s="157">
        <f>COUNTIF(D154:D156,E158)</f>
        <v>2</v>
      </c>
      <c r="H158" s="18" t="s">
        <v>788</v>
      </c>
      <c r="I158" s="19">
        <f t="shared" si="3"/>
        <v>0</v>
      </c>
    </row>
    <row r="159" spans="1:9" ht="37.5" customHeight="1" thickBot="1" x14ac:dyDescent="0.3">
      <c r="A159" s="194" t="s">
        <v>956</v>
      </c>
      <c r="B159" s="195"/>
      <c r="C159" s="195"/>
      <c r="D159" s="196"/>
      <c r="E159" s="157"/>
      <c r="F159" s="157">
        <f>COUNTA(F154:F156)</f>
        <v>3</v>
      </c>
      <c r="H159" s="18" t="s">
        <v>790</v>
      </c>
      <c r="I159" s="19">
        <f>SUM(I153:I158)</f>
        <v>3</v>
      </c>
    </row>
    <row r="160" spans="1:9" ht="33" customHeight="1" x14ac:dyDescent="0.25">
      <c r="A160" s="49"/>
      <c r="B160" s="82"/>
      <c r="C160" s="82"/>
      <c r="D160" s="82"/>
      <c r="E160" s="43"/>
      <c r="F160" s="43"/>
    </row>
    <row r="161" spans="1:9" ht="13.5" customHeight="1" thickBot="1" x14ac:dyDescent="0.3">
      <c r="A161" s="49"/>
      <c r="B161" s="82"/>
      <c r="C161" s="82"/>
      <c r="D161" s="82"/>
      <c r="E161" s="43"/>
      <c r="F161" s="43"/>
    </row>
    <row r="162" spans="1:9" ht="31.5" customHeight="1" x14ac:dyDescent="0.25">
      <c r="A162" s="197" t="s">
        <v>83</v>
      </c>
      <c r="B162" s="198"/>
      <c r="C162" s="198"/>
      <c r="D162" s="198"/>
      <c r="E162" s="198"/>
      <c r="F162" s="199"/>
    </row>
    <row r="163" spans="1:9" ht="28.5" customHeight="1" x14ac:dyDescent="0.25">
      <c r="A163" s="33" t="s">
        <v>1</v>
      </c>
      <c r="B163" s="123" t="s">
        <v>2</v>
      </c>
      <c r="C163" s="124" t="s">
        <v>3</v>
      </c>
      <c r="D163" s="124" t="s">
        <v>239</v>
      </c>
      <c r="E163" s="35" t="s">
        <v>4</v>
      </c>
      <c r="F163" s="36" t="s">
        <v>780</v>
      </c>
    </row>
    <row r="164" spans="1:9" ht="33" customHeight="1" x14ac:dyDescent="0.25">
      <c r="A164" s="117" t="s">
        <v>83</v>
      </c>
      <c r="B164" s="126">
        <v>658</v>
      </c>
      <c r="C164" s="134" t="s">
        <v>92</v>
      </c>
      <c r="D164" s="126" t="s">
        <v>789</v>
      </c>
      <c r="E164" s="111" t="s">
        <v>989</v>
      </c>
      <c r="F164" s="20" t="s">
        <v>93</v>
      </c>
    </row>
    <row r="165" spans="1:9" ht="33" customHeight="1" x14ac:dyDescent="0.25">
      <c r="A165" s="117" t="s">
        <v>1093</v>
      </c>
      <c r="B165" s="126">
        <v>309</v>
      </c>
      <c r="C165" s="134" t="s">
        <v>85</v>
      </c>
      <c r="D165" s="126" t="str">
        <f>VLOOKUP(B165,Planilha2!$A$2:$F$305,6,0)</f>
        <v>TÉCNICO JUDICIÁRIO</v>
      </c>
      <c r="E165" s="111" t="s">
        <v>1016</v>
      </c>
      <c r="F165" s="20" t="s">
        <v>5</v>
      </c>
      <c r="H165" s="206" t="s">
        <v>791</v>
      </c>
      <c r="I165" s="207"/>
    </row>
    <row r="166" spans="1:9" ht="33" customHeight="1" x14ac:dyDescent="0.25">
      <c r="A166" s="117" t="s">
        <v>808</v>
      </c>
      <c r="B166" s="125">
        <v>874</v>
      </c>
      <c r="C166" s="130" t="s">
        <v>1057</v>
      </c>
      <c r="D166" s="125" t="s">
        <v>9</v>
      </c>
      <c r="E166" s="111" t="s">
        <v>990</v>
      </c>
      <c r="F166" s="20" t="s">
        <v>5</v>
      </c>
      <c r="H166" s="18" t="s">
        <v>778</v>
      </c>
      <c r="I166" s="19">
        <f t="shared" ref="I166:I171" si="4">COUNTIF($D$164:$D$183,H166)</f>
        <v>0</v>
      </c>
    </row>
    <row r="167" spans="1:9" ht="33" customHeight="1" x14ac:dyDescent="0.25">
      <c r="A167" s="181" t="s">
        <v>831</v>
      </c>
      <c r="B167" s="125">
        <v>601</v>
      </c>
      <c r="C167" s="130" t="s">
        <v>90</v>
      </c>
      <c r="D167" s="125" t="str">
        <f>VLOOKUP(B167,Planilha2!$A$2:$F$305,6,0)</f>
        <v>ANALISTA JUDICIÁRIO</v>
      </c>
      <c r="E167" s="57" t="s">
        <v>809</v>
      </c>
      <c r="F167" s="11" t="s">
        <v>5</v>
      </c>
      <c r="G167" s="43"/>
      <c r="H167" s="17" t="s">
        <v>49</v>
      </c>
      <c r="I167" s="19">
        <f t="shared" si="4"/>
        <v>2</v>
      </c>
    </row>
    <row r="168" spans="1:9" ht="33" customHeight="1" x14ac:dyDescent="0.25">
      <c r="A168" s="181" t="s">
        <v>810</v>
      </c>
      <c r="B168" s="125">
        <v>216</v>
      </c>
      <c r="C168" s="130" t="s">
        <v>87</v>
      </c>
      <c r="D168" s="125" t="str">
        <f>VLOOKUP(B168,Planilha2!$A$2:$F$305,6,0)</f>
        <v>TÉCNICO JUDICIÁRIO</v>
      </c>
      <c r="E168" s="57" t="s">
        <v>809</v>
      </c>
      <c r="F168" s="11"/>
      <c r="H168" s="17" t="s">
        <v>9</v>
      </c>
      <c r="I168" s="19">
        <f t="shared" si="4"/>
        <v>8</v>
      </c>
    </row>
    <row r="169" spans="1:9" ht="33" customHeight="1" x14ac:dyDescent="0.25">
      <c r="A169" s="177" t="s">
        <v>86</v>
      </c>
      <c r="B169" s="125">
        <v>468</v>
      </c>
      <c r="C169" s="130" t="s">
        <v>76</v>
      </c>
      <c r="D169" s="125" t="str">
        <f>VLOOKUP(B169,Planilha2!$A$2:$F$305,6,0)</f>
        <v>TÉCNICO JUDICIÁRIO</v>
      </c>
      <c r="E169" s="57" t="s">
        <v>987</v>
      </c>
      <c r="F169" s="11" t="s">
        <v>5</v>
      </c>
      <c r="H169" s="18" t="s">
        <v>31</v>
      </c>
      <c r="I169" s="19">
        <f t="shared" si="4"/>
        <v>1</v>
      </c>
    </row>
    <row r="170" spans="1:9" ht="25.5" customHeight="1" x14ac:dyDescent="0.25">
      <c r="A170" s="188" t="s">
        <v>898</v>
      </c>
      <c r="B170" s="126">
        <v>878</v>
      </c>
      <c r="C170" s="134" t="s">
        <v>88</v>
      </c>
      <c r="D170" s="126" t="s">
        <v>31</v>
      </c>
      <c r="E170" s="111" t="s">
        <v>1009</v>
      </c>
      <c r="F170" s="20" t="s">
        <v>31</v>
      </c>
      <c r="H170" s="18" t="s">
        <v>789</v>
      </c>
      <c r="I170" s="19">
        <f t="shared" si="4"/>
        <v>6</v>
      </c>
    </row>
    <row r="171" spans="1:9" ht="30" customHeight="1" x14ac:dyDescent="0.25">
      <c r="A171" s="190"/>
      <c r="B171" s="143">
        <v>273</v>
      </c>
      <c r="C171" s="144" t="s">
        <v>1103</v>
      </c>
      <c r="D171" s="143" t="str">
        <f>VLOOKUP(B171,Planilha2!$A$2:$F$305,6,0)</f>
        <v>ANALISTA JUDICIÁRIO</v>
      </c>
      <c r="E171" s="118" t="s">
        <v>993</v>
      </c>
      <c r="F171" s="11" t="s">
        <v>5</v>
      </c>
      <c r="H171" s="18" t="s">
        <v>788</v>
      </c>
      <c r="I171" s="19">
        <f t="shared" si="4"/>
        <v>0</v>
      </c>
    </row>
    <row r="172" spans="1:9" ht="24.75" customHeight="1" x14ac:dyDescent="0.25">
      <c r="A172" s="181" t="s">
        <v>815</v>
      </c>
      <c r="B172" s="125">
        <v>1028</v>
      </c>
      <c r="C172" s="136" t="s">
        <v>1031</v>
      </c>
      <c r="D172" s="127" t="s">
        <v>789</v>
      </c>
      <c r="E172" s="57" t="s">
        <v>809</v>
      </c>
      <c r="F172" s="11" t="s">
        <v>19</v>
      </c>
      <c r="H172" s="18" t="s">
        <v>790</v>
      </c>
      <c r="I172" s="19">
        <f>SUM(I166:I171)</f>
        <v>17</v>
      </c>
    </row>
    <row r="173" spans="1:9" ht="26.25" customHeight="1" x14ac:dyDescent="0.25">
      <c r="A173" s="188" t="s">
        <v>920</v>
      </c>
      <c r="B173" s="125">
        <v>660</v>
      </c>
      <c r="C173" s="130" t="s">
        <v>89</v>
      </c>
      <c r="D173" s="125" t="s">
        <v>789</v>
      </c>
      <c r="E173" s="57" t="s">
        <v>809</v>
      </c>
      <c r="F173" s="11" t="s">
        <v>19</v>
      </c>
    </row>
    <row r="174" spans="1:9" ht="33" customHeight="1" x14ac:dyDescent="0.25">
      <c r="A174" s="190"/>
      <c r="B174" s="125">
        <v>712</v>
      </c>
      <c r="C174" s="130" t="s">
        <v>921</v>
      </c>
      <c r="D174" s="125" t="s">
        <v>9</v>
      </c>
      <c r="E174" s="57" t="s">
        <v>9</v>
      </c>
      <c r="F174" s="11" t="s">
        <v>5</v>
      </c>
    </row>
    <row r="175" spans="1:9" ht="33" customHeight="1" x14ac:dyDescent="0.25">
      <c r="A175" s="80" t="s">
        <v>91</v>
      </c>
      <c r="B175" s="126">
        <v>659</v>
      </c>
      <c r="C175" s="134" t="s">
        <v>99</v>
      </c>
      <c r="D175" s="126" t="s">
        <v>789</v>
      </c>
      <c r="E175" s="111" t="s">
        <v>990</v>
      </c>
      <c r="F175" s="20" t="s">
        <v>19</v>
      </c>
    </row>
    <row r="176" spans="1:9" ht="33" customHeight="1" x14ac:dyDescent="0.25">
      <c r="A176" s="188" t="s">
        <v>94</v>
      </c>
      <c r="B176" s="125">
        <v>943</v>
      </c>
      <c r="C176" s="136" t="s">
        <v>836</v>
      </c>
      <c r="D176" s="125" t="s">
        <v>789</v>
      </c>
      <c r="E176" s="57" t="s">
        <v>809</v>
      </c>
      <c r="F176" s="11" t="s">
        <v>19</v>
      </c>
    </row>
    <row r="177" spans="1:9" ht="33" customHeight="1" x14ac:dyDescent="0.25">
      <c r="A177" s="190"/>
      <c r="B177" s="125">
        <v>1062</v>
      </c>
      <c r="C177" s="136" t="s">
        <v>1076</v>
      </c>
      <c r="D177" s="125" t="s">
        <v>9</v>
      </c>
      <c r="E177" s="57" t="s">
        <v>24</v>
      </c>
      <c r="F177" s="11" t="s">
        <v>5</v>
      </c>
    </row>
    <row r="178" spans="1:9" ht="33" customHeight="1" x14ac:dyDescent="0.25">
      <c r="A178" s="208" t="s">
        <v>96</v>
      </c>
      <c r="B178" s="125">
        <v>451</v>
      </c>
      <c r="C178" s="130" t="s">
        <v>97</v>
      </c>
      <c r="D178" s="125" t="str">
        <f>VLOOKUP(B178,Planilha2!$A$2:$F$305,6,0)</f>
        <v>TÉCNICO JUDICIÁRIO</v>
      </c>
      <c r="E178" s="57" t="s">
        <v>809</v>
      </c>
      <c r="F178" s="11" t="s">
        <v>5</v>
      </c>
    </row>
    <row r="179" spans="1:9" ht="33" customHeight="1" x14ac:dyDescent="0.25">
      <c r="A179" s="208"/>
      <c r="B179" s="125">
        <v>219</v>
      </c>
      <c r="C179" s="130" t="s">
        <v>98</v>
      </c>
      <c r="D179" s="125" t="str">
        <f>VLOOKUP(B179,Planilha2!$A$2:$F$305,6,0)</f>
        <v>TÉCNICO JUDICIÁRIO</v>
      </c>
      <c r="E179" s="57" t="s">
        <v>24</v>
      </c>
      <c r="F179" s="11" t="s">
        <v>5</v>
      </c>
    </row>
    <row r="180" spans="1:9" ht="33" customHeight="1" x14ac:dyDescent="0.25">
      <c r="A180" s="112" t="s">
        <v>1094</v>
      </c>
      <c r="B180" s="125">
        <v>967</v>
      </c>
      <c r="C180" s="136" t="s">
        <v>927</v>
      </c>
      <c r="D180" s="125" t="s">
        <v>789</v>
      </c>
      <c r="E180" s="111" t="s">
        <v>1095</v>
      </c>
      <c r="F180" s="7" t="s">
        <v>19</v>
      </c>
    </row>
    <row r="181" spans="1:9" ht="24.75" customHeight="1" x14ac:dyDescent="0.25">
      <c r="A181" s="188" t="s">
        <v>811</v>
      </c>
      <c r="B181" s="125"/>
      <c r="C181" s="128" t="s">
        <v>1069</v>
      </c>
      <c r="D181" s="125"/>
      <c r="E181" s="57" t="s">
        <v>809</v>
      </c>
      <c r="F181" s="7"/>
    </row>
    <row r="182" spans="1:9" ht="33" hidden="1" customHeight="1" x14ac:dyDescent="0.25">
      <c r="A182" s="190"/>
      <c r="B182" s="125"/>
      <c r="C182" s="128" t="s">
        <v>1069</v>
      </c>
      <c r="D182" s="125"/>
      <c r="E182" s="57"/>
      <c r="F182" s="11"/>
    </row>
    <row r="183" spans="1:9" ht="33" customHeight="1" thickBot="1" x14ac:dyDescent="0.3">
      <c r="A183" s="179" t="s">
        <v>812</v>
      </c>
      <c r="B183" s="125"/>
      <c r="C183" s="128" t="s">
        <v>1069</v>
      </c>
      <c r="D183" s="125"/>
      <c r="E183" s="57" t="s">
        <v>809</v>
      </c>
      <c r="F183" s="11"/>
    </row>
    <row r="184" spans="1:9" ht="33" customHeight="1" thickBot="1" x14ac:dyDescent="0.3">
      <c r="A184" s="191" t="s">
        <v>787</v>
      </c>
      <c r="B184" s="192"/>
      <c r="C184" s="192"/>
      <c r="D184" s="193"/>
      <c r="E184" s="157" t="s">
        <v>49</v>
      </c>
      <c r="F184" s="157">
        <f>COUNTIF(D154:D183,E184)</f>
        <v>2</v>
      </c>
    </row>
    <row r="185" spans="1:9" ht="33" customHeight="1" thickBot="1" x14ac:dyDescent="0.3">
      <c r="A185" s="159"/>
      <c r="B185" s="160"/>
      <c r="C185" s="160"/>
      <c r="D185" s="161"/>
      <c r="E185" s="157" t="s">
        <v>9</v>
      </c>
      <c r="F185" s="157">
        <f>COUNTIF(D164:D183,E185)</f>
        <v>8</v>
      </c>
    </row>
    <row r="186" spans="1:9" ht="33" customHeight="1" thickBot="1" x14ac:dyDescent="0.3">
      <c r="A186" s="194" t="s">
        <v>964</v>
      </c>
      <c r="B186" s="195"/>
      <c r="C186" s="195"/>
      <c r="D186" s="196"/>
      <c r="E186" s="157"/>
      <c r="F186" s="157">
        <f>COUNTA(F164:F183)</f>
        <v>16</v>
      </c>
    </row>
    <row r="188" spans="1:9" ht="33" customHeight="1" thickBot="1" x14ac:dyDescent="0.3">
      <c r="A188" s="15"/>
    </row>
    <row r="189" spans="1:9" ht="33" customHeight="1" x14ac:dyDescent="0.25">
      <c r="A189" s="197" t="s">
        <v>899</v>
      </c>
      <c r="B189" s="198"/>
      <c r="C189" s="198"/>
      <c r="D189" s="198"/>
      <c r="E189" s="198"/>
      <c r="F189" s="199"/>
      <c r="H189" s="206" t="s">
        <v>791</v>
      </c>
      <c r="I189" s="207"/>
    </row>
    <row r="190" spans="1:9" ht="33" customHeight="1" x14ac:dyDescent="0.25">
      <c r="A190" s="33" t="s">
        <v>1</v>
      </c>
      <c r="B190" s="123" t="s">
        <v>2</v>
      </c>
      <c r="C190" s="124" t="s">
        <v>3</v>
      </c>
      <c r="D190" s="124" t="s">
        <v>239</v>
      </c>
      <c r="E190" s="35" t="s">
        <v>4</v>
      </c>
      <c r="F190" s="36" t="s">
        <v>780</v>
      </c>
      <c r="H190" s="18" t="s">
        <v>778</v>
      </c>
      <c r="I190" s="19">
        <f t="shared" ref="I190:I195" si="5">COUNTIF($D$191:$D$196,H190)</f>
        <v>0</v>
      </c>
    </row>
    <row r="191" spans="1:9" ht="33" customHeight="1" x14ac:dyDescent="0.25">
      <c r="A191" s="117" t="s">
        <v>800</v>
      </c>
      <c r="B191" s="126">
        <v>286</v>
      </c>
      <c r="C191" s="134" t="s">
        <v>174</v>
      </c>
      <c r="D191" s="126" t="str">
        <f>VLOOKUP(B191,Planilha2!$A$2:$F$305,6,0)</f>
        <v>ANALISTA JUDICIÁRIO</v>
      </c>
      <c r="E191" s="111" t="s">
        <v>989</v>
      </c>
      <c r="F191" s="20" t="s">
        <v>5</v>
      </c>
      <c r="H191" s="17" t="s">
        <v>49</v>
      </c>
      <c r="I191" s="19">
        <f t="shared" si="5"/>
        <v>2</v>
      </c>
    </row>
    <row r="192" spans="1:9" ht="33" customHeight="1" x14ac:dyDescent="0.25">
      <c r="A192" s="117" t="s">
        <v>1096</v>
      </c>
      <c r="B192" s="125">
        <v>973</v>
      </c>
      <c r="C192" s="136" t="s">
        <v>928</v>
      </c>
      <c r="D192" s="125" t="s">
        <v>789</v>
      </c>
      <c r="E192" s="111" t="s">
        <v>1092</v>
      </c>
      <c r="F192" s="20" t="s">
        <v>19</v>
      </c>
      <c r="H192" s="17" t="s">
        <v>9</v>
      </c>
      <c r="I192" s="19">
        <f t="shared" si="5"/>
        <v>3</v>
      </c>
    </row>
    <row r="193" spans="1:9" ht="33" customHeight="1" x14ac:dyDescent="0.25">
      <c r="A193" s="117" t="s">
        <v>803</v>
      </c>
      <c r="B193" s="126">
        <v>544</v>
      </c>
      <c r="C193" s="134" t="s">
        <v>804</v>
      </c>
      <c r="D193" s="126" t="s">
        <v>49</v>
      </c>
      <c r="E193" s="111" t="s">
        <v>990</v>
      </c>
      <c r="F193" s="20" t="s">
        <v>5</v>
      </c>
      <c r="H193" s="69" t="s">
        <v>31</v>
      </c>
      <c r="I193" s="58">
        <f t="shared" si="5"/>
        <v>0</v>
      </c>
    </row>
    <row r="194" spans="1:9" ht="33" customHeight="1" x14ac:dyDescent="0.25">
      <c r="A194" s="179" t="s">
        <v>802</v>
      </c>
      <c r="B194" s="125">
        <v>275</v>
      </c>
      <c r="C194" s="130" t="s">
        <v>176</v>
      </c>
      <c r="D194" s="125" t="str">
        <f>VLOOKUP(B194,Planilha2!$A$2:$F$305,6,0)</f>
        <v>TÉCNICO JUDICIÁRIO</v>
      </c>
      <c r="E194" s="57" t="s">
        <v>809</v>
      </c>
      <c r="F194" s="11" t="s">
        <v>5</v>
      </c>
      <c r="H194" s="18" t="s">
        <v>789</v>
      </c>
      <c r="I194" s="19">
        <f t="shared" si="5"/>
        <v>1</v>
      </c>
    </row>
    <row r="195" spans="1:9" ht="25.5" x14ac:dyDescent="0.25">
      <c r="A195" s="117" t="s">
        <v>801</v>
      </c>
      <c r="B195" s="126">
        <v>459</v>
      </c>
      <c r="C195" s="134" t="s">
        <v>175</v>
      </c>
      <c r="D195" s="126" t="str">
        <f>VLOOKUP(B195,Planilha2!$A$2:$F$305,6,0)</f>
        <v>TÉCNICO JUDICIÁRIO</v>
      </c>
      <c r="E195" s="111" t="s">
        <v>1009</v>
      </c>
      <c r="F195" s="20" t="s">
        <v>5</v>
      </c>
      <c r="H195" s="18" t="s">
        <v>788</v>
      </c>
      <c r="I195" s="19">
        <f t="shared" si="5"/>
        <v>0</v>
      </c>
    </row>
    <row r="196" spans="1:9" ht="25.5" customHeight="1" thickBot="1" x14ac:dyDescent="0.3">
      <c r="A196" s="179" t="s">
        <v>177</v>
      </c>
      <c r="B196" s="125">
        <v>856</v>
      </c>
      <c r="C196" s="130" t="s">
        <v>20</v>
      </c>
      <c r="D196" s="125" t="s">
        <v>9</v>
      </c>
      <c r="E196" s="57" t="s">
        <v>809</v>
      </c>
      <c r="F196" s="11" t="s">
        <v>5</v>
      </c>
      <c r="H196" s="18" t="s">
        <v>944</v>
      </c>
      <c r="I196" s="19">
        <f>SUM(I190:I195)</f>
        <v>6</v>
      </c>
    </row>
    <row r="197" spans="1:9" ht="33" customHeight="1" thickBot="1" x14ac:dyDescent="0.3">
      <c r="A197" s="191" t="s">
        <v>787</v>
      </c>
      <c r="B197" s="192"/>
      <c r="C197" s="192"/>
      <c r="D197" s="193"/>
      <c r="E197" s="157" t="s">
        <v>49</v>
      </c>
      <c r="F197" s="157">
        <f>COUNTIF(D191:D196,E197)</f>
        <v>2</v>
      </c>
    </row>
    <row r="198" spans="1:9" ht="33" customHeight="1" thickBot="1" x14ac:dyDescent="0.3">
      <c r="A198" s="159"/>
      <c r="B198" s="160"/>
      <c r="C198" s="160"/>
      <c r="D198" s="161"/>
      <c r="E198" s="157" t="s">
        <v>9</v>
      </c>
      <c r="F198" s="157">
        <f>COUNTIF(D191:D196,E198)</f>
        <v>3</v>
      </c>
    </row>
    <row r="199" spans="1:9" ht="33" customHeight="1" thickBot="1" x14ac:dyDescent="0.3">
      <c r="A199" s="194" t="s">
        <v>958</v>
      </c>
      <c r="B199" s="195"/>
      <c r="C199" s="195"/>
      <c r="D199" s="196"/>
      <c r="E199" s="157"/>
      <c r="F199" s="157">
        <f>COUNTA(F191:F196)</f>
        <v>6</v>
      </c>
    </row>
    <row r="200" spans="1:9" ht="15" customHeight="1" x14ac:dyDescent="0.25"/>
    <row r="201" spans="1:9" ht="33" customHeight="1" thickBot="1" x14ac:dyDescent="0.3">
      <c r="A201" s="15"/>
    </row>
    <row r="202" spans="1:9" ht="33" customHeight="1" x14ac:dyDescent="0.25">
      <c r="A202" s="197" t="s">
        <v>900</v>
      </c>
      <c r="B202" s="198"/>
      <c r="C202" s="198"/>
      <c r="D202" s="198"/>
      <c r="E202" s="198"/>
      <c r="F202" s="199"/>
      <c r="H202" s="206" t="s">
        <v>791</v>
      </c>
      <c r="I202" s="207"/>
    </row>
    <row r="203" spans="1:9" ht="33" customHeight="1" x14ac:dyDescent="0.25">
      <c r="A203" s="33" t="s">
        <v>1</v>
      </c>
      <c r="B203" s="123" t="s">
        <v>2</v>
      </c>
      <c r="C203" s="124" t="s">
        <v>3</v>
      </c>
      <c r="D203" s="124" t="s">
        <v>239</v>
      </c>
      <c r="E203" s="35" t="s">
        <v>4</v>
      </c>
      <c r="F203" s="36" t="s">
        <v>780</v>
      </c>
      <c r="H203" s="18" t="s">
        <v>778</v>
      </c>
      <c r="I203" s="19">
        <f t="shared" ref="I203:I208" si="6">COUNTIF($D$204:$D$206,H203)</f>
        <v>0</v>
      </c>
    </row>
    <row r="204" spans="1:9" ht="33" customHeight="1" x14ac:dyDescent="0.25">
      <c r="A204" s="112" t="s">
        <v>813</v>
      </c>
      <c r="B204" s="126">
        <v>1013</v>
      </c>
      <c r="C204" s="134" t="s">
        <v>972</v>
      </c>
      <c r="D204" s="126" t="s">
        <v>31</v>
      </c>
      <c r="E204" s="111" t="s">
        <v>1010</v>
      </c>
      <c r="F204" s="20" t="s">
        <v>31</v>
      </c>
      <c r="H204" s="17" t="s">
        <v>49</v>
      </c>
      <c r="I204" s="19">
        <f t="shared" si="6"/>
        <v>0</v>
      </c>
    </row>
    <row r="205" spans="1:9" ht="33" customHeight="1" x14ac:dyDescent="0.25">
      <c r="A205" s="117" t="s">
        <v>826</v>
      </c>
      <c r="B205" s="126">
        <v>1012</v>
      </c>
      <c r="C205" s="134" t="s">
        <v>973</v>
      </c>
      <c r="D205" s="126" t="s">
        <v>789</v>
      </c>
      <c r="E205" s="111" t="s">
        <v>1008</v>
      </c>
      <c r="F205" s="20" t="s">
        <v>19</v>
      </c>
      <c r="H205" s="17" t="s">
        <v>9</v>
      </c>
      <c r="I205" s="19">
        <f t="shared" si="6"/>
        <v>0</v>
      </c>
    </row>
    <row r="206" spans="1:9" s="25" customFormat="1" ht="34.5" customHeight="1" thickBot="1" x14ac:dyDescent="0.3">
      <c r="A206" s="117" t="s">
        <v>1086</v>
      </c>
      <c r="B206" s="126">
        <v>940</v>
      </c>
      <c r="C206" s="129" t="s">
        <v>832</v>
      </c>
      <c r="D206" s="126" t="s">
        <v>789</v>
      </c>
      <c r="E206" s="111" t="s">
        <v>1087</v>
      </c>
      <c r="F206" s="20" t="s">
        <v>19</v>
      </c>
      <c r="H206" s="18" t="s">
        <v>31</v>
      </c>
      <c r="I206" s="19">
        <f t="shared" si="6"/>
        <v>1</v>
      </c>
    </row>
    <row r="207" spans="1:9" s="158" customFormat="1" ht="33" customHeight="1" thickBot="1" x14ac:dyDescent="0.35">
      <c r="A207" s="191" t="s">
        <v>787</v>
      </c>
      <c r="B207" s="192"/>
      <c r="C207" s="192"/>
      <c r="D207" s="193"/>
      <c r="E207" s="157" t="s">
        <v>49</v>
      </c>
      <c r="F207" s="157">
        <f>COUNTIF(D204:D206,E207)</f>
        <v>0</v>
      </c>
      <c r="H207" s="18" t="s">
        <v>789</v>
      </c>
      <c r="I207" s="19">
        <f t="shared" si="6"/>
        <v>2</v>
      </c>
    </row>
    <row r="208" spans="1:9" s="158" customFormat="1" ht="27.75" customHeight="1" thickBot="1" x14ac:dyDescent="0.35">
      <c r="A208" s="159"/>
      <c r="B208" s="160"/>
      <c r="C208" s="160"/>
      <c r="D208" s="161"/>
      <c r="E208" s="157" t="s">
        <v>9</v>
      </c>
      <c r="F208" s="157">
        <f>COUNTIF(D204:D206,E208)</f>
        <v>0</v>
      </c>
      <c r="H208" s="18" t="s">
        <v>788</v>
      </c>
      <c r="I208" s="19">
        <f t="shared" si="6"/>
        <v>0</v>
      </c>
    </row>
    <row r="209" spans="1:9" s="158" customFormat="1" ht="37.5" customHeight="1" thickBot="1" x14ac:dyDescent="0.35">
      <c r="A209" s="194" t="s">
        <v>959</v>
      </c>
      <c r="B209" s="195"/>
      <c r="C209" s="195"/>
      <c r="D209" s="196"/>
      <c r="E209" s="157"/>
      <c r="F209" s="157">
        <f>COUNTA(F204:F206)</f>
        <v>3</v>
      </c>
      <c r="H209" s="18" t="s">
        <v>790</v>
      </c>
      <c r="I209" s="19">
        <f>SUM(I203:I208)</f>
        <v>3</v>
      </c>
    </row>
    <row r="210" spans="1:9" ht="27.75" customHeight="1" x14ac:dyDescent="0.25">
      <c r="A210" s="15"/>
    </row>
    <row r="211" spans="1:9" ht="27.75" customHeight="1" thickBot="1" x14ac:dyDescent="0.3">
      <c r="A211" s="15"/>
    </row>
    <row r="212" spans="1:9" ht="33" customHeight="1" x14ac:dyDescent="0.25">
      <c r="A212" s="197" t="s">
        <v>107</v>
      </c>
      <c r="B212" s="198"/>
      <c r="C212" s="198"/>
      <c r="D212" s="198"/>
      <c r="E212" s="198"/>
      <c r="F212" s="199"/>
      <c r="H212" s="206" t="s">
        <v>791</v>
      </c>
      <c r="I212" s="207"/>
    </row>
    <row r="213" spans="1:9" ht="33" customHeight="1" x14ac:dyDescent="0.25">
      <c r="A213" s="33" t="s">
        <v>1</v>
      </c>
      <c r="B213" s="123" t="s">
        <v>2</v>
      </c>
      <c r="C213" s="124" t="s">
        <v>3</v>
      </c>
      <c r="D213" s="124" t="s">
        <v>239</v>
      </c>
      <c r="E213" s="35" t="s">
        <v>4</v>
      </c>
      <c r="F213" s="36" t="s">
        <v>780</v>
      </c>
      <c r="H213" s="18" t="s">
        <v>778</v>
      </c>
      <c r="I213" s="19">
        <f t="shared" ref="I213:I218" si="7">COUNTIF($D$214:$D$247,H213)</f>
        <v>0</v>
      </c>
    </row>
    <row r="214" spans="1:9" ht="33" customHeight="1" x14ac:dyDescent="0.25">
      <c r="A214" s="79" t="s">
        <v>847</v>
      </c>
      <c r="B214" s="126">
        <v>889</v>
      </c>
      <c r="C214" s="129" t="s">
        <v>793</v>
      </c>
      <c r="D214" s="126" t="s">
        <v>31</v>
      </c>
      <c r="E214" s="111" t="s">
        <v>1011</v>
      </c>
      <c r="F214" s="20" t="s">
        <v>31</v>
      </c>
      <c r="H214" s="17" t="s">
        <v>49</v>
      </c>
      <c r="I214" s="19">
        <f t="shared" si="7"/>
        <v>5</v>
      </c>
    </row>
    <row r="215" spans="1:9" ht="33" customHeight="1" x14ac:dyDescent="0.25">
      <c r="A215" s="113" t="s">
        <v>843</v>
      </c>
      <c r="B215" s="126">
        <v>307</v>
      </c>
      <c r="C215" s="134" t="s">
        <v>102</v>
      </c>
      <c r="D215" s="126" t="s">
        <v>9</v>
      </c>
      <c r="E215" s="111" t="s">
        <v>1000</v>
      </c>
      <c r="F215" s="20" t="s">
        <v>5</v>
      </c>
      <c r="H215" s="17" t="s">
        <v>9</v>
      </c>
      <c r="I215" s="19">
        <f t="shared" si="7"/>
        <v>18</v>
      </c>
    </row>
    <row r="216" spans="1:9" ht="33" customHeight="1" x14ac:dyDescent="0.25">
      <c r="A216" s="117" t="s">
        <v>1077</v>
      </c>
      <c r="B216" s="125">
        <v>86</v>
      </c>
      <c r="C216" s="136" t="s">
        <v>1030</v>
      </c>
      <c r="D216" s="125" t="str">
        <f>VLOOKUP(B216,Planilha2!$A$2:$F$305,6,0)</f>
        <v>TÉCNICO JUDICIÁRIO</v>
      </c>
      <c r="E216" s="111" t="s">
        <v>1013</v>
      </c>
      <c r="F216" s="20" t="s">
        <v>5</v>
      </c>
      <c r="H216" s="18" t="s">
        <v>788</v>
      </c>
      <c r="I216" s="19">
        <f t="shared" si="7"/>
        <v>0</v>
      </c>
    </row>
    <row r="217" spans="1:9" ht="33" customHeight="1" x14ac:dyDescent="0.25">
      <c r="A217" s="188" t="s">
        <v>1078</v>
      </c>
      <c r="B217" s="126">
        <v>1040</v>
      </c>
      <c r="C217" s="134" t="s">
        <v>1042</v>
      </c>
      <c r="D217" s="126" t="s">
        <v>31</v>
      </c>
      <c r="E217" s="111" t="s">
        <v>1009</v>
      </c>
      <c r="F217" s="20" t="s">
        <v>31</v>
      </c>
      <c r="H217" s="18" t="s">
        <v>31</v>
      </c>
      <c r="I217" s="19">
        <f t="shared" si="7"/>
        <v>2</v>
      </c>
    </row>
    <row r="218" spans="1:9" ht="33" customHeight="1" x14ac:dyDescent="0.25">
      <c r="A218" s="189"/>
      <c r="B218" s="125">
        <v>1053</v>
      </c>
      <c r="C218" s="136" t="s">
        <v>1056</v>
      </c>
      <c r="D218" s="125" t="s">
        <v>789</v>
      </c>
      <c r="E218" s="57" t="s">
        <v>1072</v>
      </c>
      <c r="F218" s="29" t="s">
        <v>966</v>
      </c>
      <c r="H218" s="18" t="s">
        <v>789</v>
      </c>
      <c r="I218" s="19">
        <f t="shared" si="7"/>
        <v>6</v>
      </c>
    </row>
    <row r="219" spans="1:9" ht="33" customHeight="1" x14ac:dyDescent="0.25">
      <c r="A219" s="189"/>
      <c r="B219" s="125">
        <v>74</v>
      </c>
      <c r="C219" s="130" t="s">
        <v>116</v>
      </c>
      <c r="D219" s="125" t="str">
        <f>VLOOKUP(B219,Planilha2!$A$2:$F$305,6,0)</f>
        <v>TÉCNICO JUDICIÁRIO</v>
      </c>
      <c r="E219" s="57" t="s">
        <v>9</v>
      </c>
      <c r="F219" s="11" t="s">
        <v>5</v>
      </c>
      <c r="H219" s="18" t="s">
        <v>790</v>
      </c>
      <c r="I219" s="19">
        <f>SUM(I213:I218)</f>
        <v>31</v>
      </c>
    </row>
    <row r="220" spans="1:9" ht="33" customHeight="1" x14ac:dyDescent="0.25">
      <c r="A220" s="190"/>
      <c r="B220" s="145">
        <v>991</v>
      </c>
      <c r="C220" s="130" t="s">
        <v>939</v>
      </c>
      <c r="D220" s="125" t="s">
        <v>9</v>
      </c>
      <c r="E220" s="57" t="s">
        <v>987</v>
      </c>
      <c r="F220" s="11" t="s">
        <v>5</v>
      </c>
    </row>
    <row r="221" spans="1:9" ht="33" customHeight="1" x14ac:dyDescent="0.25">
      <c r="A221" s="179" t="s">
        <v>844</v>
      </c>
      <c r="B221" s="126">
        <v>954</v>
      </c>
      <c r="C221" s="129" t="s">
        <v>1041</v>
      </c>
      <c r="D221" s="126" t="s">
        <v>789</v>
      </c>
      <c r="E221" s="111" t="s">
        <v>1013</v>
      </c>
      <c r="F221" s="91" t="s">
        <v>19</v>
      </c>
    </row>
    <row r="222" spans="1:9" ht="33" customHeight="1" x14ac:dyDescent="0.25">
      <c r="A222" s="116" t="s">
        <v>948</v>
      </c>
      <c r="B222" s="125">
        <v>813</v>
      </c>
      <c r="C222" s="136" t="s">
        <v>749</v>
      </c>
      <c r="D222" s="125" t="s">
        <v>9</v>
      </c>
      <c r="E222" s="57" t="s">
        <v>987</v>
      </c>
      <c r="F222" s="11" t="s">
        <v>5</v>
      </c>
    </row>
    <row r="223" spans="1:9" ht="33" customHeight="1" x14ac:dyDescent="0.25">
      <c r="A223" s="188" t="s">
        <v>109</v>
      </c>
      <c r="B223" s="146">
        <v>910</v>
      </c>
      <c r="C223" s="147" t="s">
        <v>820</v>
      </c>
      <c r="D223" s="146" t="s">
        <v>789</v>
      </c>
      <c r="E223" s="75" t="s">
        <v>1009</v>
      </c>
      <c r="F223" s="27" t="s">
        <v>19</v>
      </c>
    </row>
    <row r="224" spans="1:9" ht="33" customHeight="1" x14ac:dyDescent="0.25">
      <c r="A224" s="189"/>
      <c r="B224" s="125">
        <v>997</v>
      </c>
      <c r="C224" s="136" t="s">
        <v>950</v>
      </c>
      <c r="D224" s="125" t="s">
        <v>9</v>
      </c>
      <c r="E224" s="57" t="s">
        <v>9</v>
      </c>
      <c r="F224" s="11" t="s">
        <v>5</v>
      </c>
    </row>
    <row r="225" spans="1:6" ht="33" customHeight="1" x14ac:dyDescent="0.25">
      <c r="A225" s="189"/>
      <c r="B225" s="125">
        <v>1031</v>
      </c>
      <c r="C225" s="136" t="s">
        <v>1033</v>
      </c>
      <c r="D225" s="125" t="s">
        <v>9</v>
      </c>
      <c r="E225" s="57" t="s">
        <v>1015</v>
      </c>
      <c r="F225" s="11" t="s">
        <v>5</v>
      </c>
    </row>
    <row r="226" spans="1:6" ht="33" customHeight="1" x14ac:dyDescent="0.25">
      <c r="A226" s="190"/>
      <c r="B226" s="125">
        <v>1064</v>
      </c>
      <c r="C226" s="136" t="s">
        <v>1118</v>
      </c>
      <c r="D226" s="125" t="s">
        <v>9</v>
      </c>
      <c r="E226" s="125" t="s">
        <v>9</v>
      </c>
      <c r="F226" s="11" t="s">
        <v>5</v>
      </c>
    </row>
    <row r="227" spans="1:6" ht="33" customHeight="1" x14ac:dyDescent="0.25">
      <c r="A227" s="188" t="s">
        <v>846</v>
      </c>
      <c r="B227" s="125">
        <v>797</v>
      </c>
      <c r="C227" s="130" t="s">
        <v>111</v>
      </c>
      <c r="D227" s="125" t="s">
        <v>49</v>
      </c>
      <c r="E227" s="57" t="s">
        <v>809</v>
      </c>
      <c r="F227" s="11" t="s">
        <v>5</v>
      </c>
    </row>
    <row r="228" spans="1:6" ht="33" customHeight="1" x14ac:dyDescent="0.25">
      <c r="A228" s="190"/>
      <c r="B228" s="125">
        <v>925</v>
      </c>
      <c r="C228" s="136" t="s">
        <v>824</v>
      </c>
      <c r="D228" s="125" t="s">
        <v>9</v>
      </c>
      <c r="E228" s="57" t="s">
        <v>1015</v>
      </c>
      <c r="F228" s="11" t="s">
        <v>5</v>
      </c>
    </row>
    <row r="229" spans="1:6" ht="33" customHeight="1" x14ac:dyDescent="0.25">
      <c r="A229" s="179" t="s">
        <v>922</v>
      </c>
      <c r="B229" s="137">
        <v>1000</v>
      </c>
      <c r="C229" s="130" t="s">
        <v>112</v>
      </c>
      <c r="D229" s="125" t="s">
        <v>49</v>
      </c>
      <c r="E229" s="57" t="s">
        <v>809</v>
      </c>
      <c r="F229" s="11" t="s">
        <v>5</v>
      </c>
    </row>
    <row r="230" spans="1:6" ht="33" customHeight="1" x14ac:dyDescent="0.25">
      <c r="A230" s="80" t="s">
        <v>845</v>
      </c>
      <c r="B230" s="131">
        <v>1066</v>
      </c>
      <c r="C230" s="148" t="s">
        <v>923</v>
      </c>
      <c r="D230" s="125" t="s">
        <v>49</v>
      </c>
      <c r="E230" s="73" t="s">
        <v>990</v>
      </c>
      <c r="F230" s="11" t="s">
        <v>5</v>
      </c>
    </row>
    <row r="231" spans="1:6" ht="33" customHeight="1" x14ac:dyDescent="0.25">
      <c r="A231" s="203" t="s">
        <v>120</v>
      </c>
      <c r="B231" s="131">
        <v>1043</v>
      </c>
      <c r="C231" s="140" t="s">
        <v>1046</v>
      </c>
      <c r="D231" s="125" t="s">
        <v>789</v>
      </c>
      <c r="E231" s="57" t="s">
        <v>1006</v>
      </c>
      <c r="F231" s="28" t="s">
        <v>19</v>
      </c>
    </row>
    <row r="232" spans="1:6" ht="33" hidden="1" customHeight="1" x14ac:dyDescent="0.25">
      <c r="A232" s="204"/>
      <c r="B232" s="145"/>
      <c r="C232" s="130"/>
      <c r="D232" s="125"/>
      <c r="E232" s="57"/>
      <c r="F232" s="11"/>
    </row>
    <row r="233" spans="1:6" ht="33" customHeight="1" x14ac:dyDescent="0.25">
      <c r="A233" s="205"/>
      <c r="B233" s="125">
        <v>1060</v>
      </c>
      <c r="C233" s="136" t="s">
        <v>1071</v>
      </c>
      <c r="D233" s="125" t="s">
        <v>9</v>
      </c>
      <c r="E233" s="76" t="s">
        <v>1073</v>
      </c>
      <c r="F233" s="72" t="s">
        <v>5</v>
      </c>
    </row>
    <row r="234" spans="1:6" ht="36" customHeight="1" x14ac:dyDescent="0.25">
      <c r="A234" s="203" t="s">
        <v>947</v>
      </c>
      <c r="B234" s="125">
        <v>948</v>
      </c>
      <c r="C234" s="136" t="s">
        <v>940</v>
      </c>
      <c r="D234" s="125" t="s">
        <v>789</v>
      </c>
      <c r="E234" s="57" t="s">
        <v>809</v>
      </c>
      <c r="F234" s="67" t="s">
        <v>908</v>
      </c>
    </row>
    <row r="235" spans="1:6" ht="36" customHeight="1" x14ac:dyDescent="0.25">
      <c r="A235" s="204"/>
      <c r="B235" s="125">
        <v>122</v>
      </c>
      <c r="C235" s="130" t="s">
        <v>7</v>
      </c>
      <c r="D235" s="125" t="s">
        <v>49</v>
      </c>
      <c r="E235" s="125" t="s">
        <v>9</v>
      </c>
      <c r="F235" s="72" t="s">
        <v>5</v>
      </c>
    </row>
    <row r="236" spans="1:6" ht="36.6" customHeight="1" x14ac:dyDescent="0.25">
      <c r="A236" s="205"/>
      <c r="B236" s="125"/>
      <c r="C236" s="128" t="s">
        <v>1069</v>
      </c>
      <c r="D236" s="125"/>
      <c r="E236" s="57" t="s">
        <v>1014</v>
      </c>
      <c r="F236" s="72" t="s">
        <v>5</v>
      </c>
    </row>
    <row r="237" spans="1:6" ht="33.6" customHeight="1" x14ac:dyDescent="0.25">
      <c r="A237" s="189" t="s">
        <v>949</v>
      </c>
      <c r="B237" s="131">
        <v>698</v>
      </c>
      <c r="C237" s="140" t="s">
        <v>127</v>
      </c>
      <c r="D237" s="131" t="str">
        <f>VLOOKUP(B237,Planilha2!$A$2:$F$305,6,0)</f>
        <v>TÉCNICO JUDICIÁRIO</v>
      </c>
      <c r="E237" s="57" t="s">
        <v>809</v>
      </c>
      <c r="F237" s="11" t="s">
        <v>5</v>
      </c>
    </row>
    <row r="238" spans="1:6" ht="33.6" customHeight="1" x14ac:dyDescent="0.25">
      <c r="A238" s="190"/>
      <c r="B238" s="125">
        <v>351</v>
      </c>
      <c r="C238" s="130" t="s">
        <v>222</v>
      </c>
      <c r="D238" s="125" t="str">
        <f>VLOOKUP(B238,Planilha2!$A$2:$F$305,6,0)</f>
        <v>TÉCNICO JUDICIÁRIO</v>
      </c>
      <c r="E238" s="57" t="s">
        <v>1015</v>
      </c>
      <c r="F238" s="11" t="s">
        <v>5</v>
      </c>
    </row>
    <row r="239" spans="1:6" ht="32.450000000000003" customHeight="1" thickBot="1" x14ac:dyDescent="0.3">
      <c r="A239" s="112" t="s">
        <v>842</v>
      </c>
      <c r="B239" s="126">
        <v>770</v>
      </c>
      <c r="C239" s="134" t="s">
        <v>68</v>
      </c>
      <c r="D239" s="149" t="s">
        <v>49</v>
      </c>
      <c r="E239" s="111" t="s">
        <v>990</v>
      </c>
      <c r="F239" s="11" t="s">
        <v>5</v>
      </c>
    </row>
    <row r="240" spans="1:6" ht="32.450000000000003" customHeight="1" x14ac:dyDescent="0.25">
      <c r="A240" s="218" t="s">
        <v>881</v>
      </c>
      <c r="B240" s="150">
        <v>921</v>
      </c>
      <c r="C240" s="130" t="s">
        <v>823</v>
      </c>
      <c r="D240" s="150" t="s">
        <v>789</v>
      </c>
      <c r="E240" s="77" t="s">
        <v>809</v>
      </c>
      <c r="F240" s="28" t="s">
        <v>19</v>
      </c>
    </row>
    <row r="241" spans="1:6" ht="32.450000000000003" customHeight="1" x14ac:dyDescent="0.25">
      <c r="A241" s="189"/>
      <c r="B241" s="150">
        <v>1063</v>
      </c>
      <c r="C241" s="130" t="s">
        <v>1117</v>
      </c>
      <c r="D241" s="150" t="s">
        <v>9</v>
      </c>
      <c r="E241" s="178" t="s">
        <v>9</v>
      </c>
      <c r="F241" s="28" t="s">
        <v>5</v>
      </c>
    </row>
    <row r="242" spans="1:6" ht="32.450000000000003" customHeight="1" x14ac:dyDescent="0.25">
      <c r="A242" s="189"/>
      <c r="B242" s="150"/>
      <c r="C242" s="128" t="s">
        <v>1069</v>
      </c>
      <c r="D242" s="150"/>
      <c r="E242" s="76" t="s">
        <v>1073</v>
      </c>
      <c r="F242" s="28"/>
    </row>
    <row r="243" spans="1:6" ht="30" customHeight="1" x14ac:dyDescent="0.25">
      <c r="A243" s="189"/>
      <c r="B243" s="150">
        <v>294</v>
      </c>
      <c r="C243" s="136" t="s">
        <v>123</v>
      </c>
      <c r="D243" s="150" t="s">
        <v>9</v>
      </c>
      <c r="E243" s="178" t="s">
        <v>9</v>
      </c>
      <c r="F243" s="11"/>
    </row>
    <row r="244" spans="1:6" ht="28.5" customHeight="1" x14ac:dyDescent="0.25">
      <c r="A244" s="190"/>
      <c r="B244" s="125">
        <v>982</v>
      </c>
      <c r="C244" s="142" t="s">
        <v>1051</v>
      </c>
      <c r="D244" s="125" t="s">
        <v>9</v>
      </c>
      <c r="E244" s="76" t="s">
        <v>1014</v>
      </c>
      <c r="F244" s="11" t="s">
        <v>5</v>
      </c>
    </row>
    <row r="245" spans="1:6" ht="33.75" customHeight="1" x14ac:dyDescent="0.25">
      <c r="A245" s="188" t="s">
        <v>1040</v>
      </c>
      <c r="B245" s="125">
        <v>912</v>
      </c>
      <c r="C245" s="130" t="s">
        <v>821</v>
      </c>
      <c r="D245" s="125" t="s">
        <v>9</v>
      </c>
      <c r="E245" s="57" t="s">
        <v>809</v>
      </c>
      <c r="F245" s="11" t="s">
        <v>5</v>
      </c>
    </row>
    <row r="246" spans="1:6" ht="33.75" customHeight="1" x14ac:dyDescent="0.25">
      <c r="A246" s="189"/>
      <c r="B246" s="125">
        <v>788</v>
      </c>
      <c r="C246" s="130" t="s">
        <v>129</v>
      </c>
      <c r="D246" s="125" t="str">
        <f>VLOOKUP(B246,Planilha2!$A$2:$F$305,6,0)</f>
        <v>TÉCNICO JUDICIÁRIO</v>
      </c>
      <c r="E246" s="57" t="s">
        <v>1014</v>
      </c>
      <c r="F246" s="11" t="s">
        <v>5</v>
      </c>
    </row>
    <row r="247" spans="1:6" ht="33.75" customHeight="1" thickBot="1" x14ac:dyDescent="0.3">
      <c r="A247" s="189"/>
      <c r="B247" s="131">
        <v>129</v>
      </c>
      <c r="C247" s="133" t="s">
        <v>1060</v>
      </c>
      <c r="D247" s="131" t="str">
        <f>VLOOKUP(B247,Planilha2!$A$2:$F$305,6,0)</f>
        <v>TÉCNICO JUDICIÁRIO</v>
      </c>
      <c r="E247" s="76" t="s">
        <v>9</v>
      </c>
      <c r="F247" s="11" t="s">
        <v>5</v>
      </c>
    </row>
    <row r="248" spans="1:6" s="158" customFormat="1" ht="33" customHeight="1" thickBot="1" x14ac:dyDescent="0.35">
      <c r="A248" s="191" t="s">
        <v>787</v>
      </c>
      <c r="B248" s="192"/>
      <c r="C248" s="192"/>
      <c r="D248" s="193"/>
      <c r="E248" s="157" t="s">
        <v>49</v>
      </c>
      <c r="F248" s="157">
        <f>COUNTIF(D214:D247,E248)</f>
        <v>5</v>
      </c>
    </row>
    <row r="249" spans="1:6" s="158" customFormat="1" ht="27.75" customHeight="1" thickBot="1" x14ac:dyDescent="0.35">
      <c r="A249" s="159"/>
      <c r="B249" s="160"/>
      <c r="C249" s="160"/>
      <c r="D249" s="161"/>
      <c r="E249" s="157" t="s">
        <v>9</v>
      </c>
      <c r="F249" s="157">
        <f>COUNTIF(D214:D247,E249)</f>
        <v>18</v>
      </c>
    </row>
    <row r="250" spans="1:6" s="158" customFormat="1" ht="37.5" customHeight="1" thickBot="1" x14ac:dyDescent="0.35">
      <c r="A250" s="194" t="s">
        <v>130</v>
      </c>
      <c r="B250" s="195"/>
      <c r="C250" s="195"/>
      <c r="D250" s="196"/>
      <c r="E250" s="157"/>
      <c r="F250" s="157">
        <f>COUNTA(F214:F247)</f>
        <v>31</v>
      </c>
    </row>
    <row r="251" spans="1:6" ht="33.75" customHeight="1" x14ac:dyDescent="0.25">
      <c r="A251" s="15"/>
    </row>
    <row r="252" spans="1:6" ht="33.75" customHeight="1" thickBot="1" x14ac:dyDescent="0.3">
      <c r="A252" s="15"/>
    </row>
    <row r="253" spans="1:6" ht="33.75" customHeight="1" x14ac:dyDescent="0.25">
      <c r="A253" s="197" t="s">
        <v>131</v>
      </c>
      <c r="B253" s="198"/>
      <c r="C253" s="198"/>
      <c r="D253" s="198"/>
      <c r="E253" s="198"/>
      <c r="F253" s="199"/>
    </row>
    <row r="254" spans="1:6" ht="33.75" customHeight="1" x14ac:dyDescent="0.25">
      <c r="A254" s="33" t="s">
        <v>1</v>
      </c>
      <c r="B254" s="123" t="s">
        <v>2</v>
      </c>
      <c r="C254" s="124" t="s">
        <v>3</v>
      </c>
      <c r="D254" s="124" t="s">
        <v>239</v>
      </c>
      <c r="E254" s="35" t="s">
        <v>4</v>
      </c>
      <c r="F254" s="36" t="s">
        <v>780</v>
      </c>
    </row>
    <row r="255" spans="1:6" ht="21" customHeight="1" x14ac:dyDescent="0.25">
      <c r="A255" s="112" t="s">
        <v>132</v>
      </c>
      <c r="B255" s="126">
        <v>282</v>
      </c>
      <c r="C255" s="134" t="s">
        <v>149</v>
      </c>
      <c r="D255" s="126" t="s">
        <v>9</v>
      </c>
      <c r="E255" s="111" t="s">
        <v>989</v>
      </c>
      <c r="F255" s="11" t="s">
        <v>5</v>
      </c>
    </row>
    <row r="256" spans="1:6" ht="28.5" customHeight="1" x14ac:dyDescent="0.25">
      <c r="A256" s="200" t="s">
        <v>848</v>
      </c>
      <c r="B256" s="126">
        <v>1019</v>
      </c>
      <c r="C256" s="134" t="s">
        <v>974</v>
      </c>
      <c r="D256" s="126" t="s">
        <v>789</v>
      </c>
      <c r="E256" s="111" t="s">
        <v>1016</v>
      </c>
      <c r="F256" s="20" t="s">
        <v>818</v>
      </c>
    </row>
    <row r="257" spans="1:9" ht="28.5" customHeight="1" x14ac:dyDescent="0.25">
      <c r="A257" s="201"/>
      <c r="B257" s="125">
        <v>1027</v>
      </c>
      <c r="C257" s="136" t="s">
        <v>1029</v>
      </c>
      <c r="D257" s="125" t="s">
        <v>789</v>
      </c>
      <c r="E257" s="57" t="s">
        <v>1012</v>
      </c>
      <c r="F257" s="11" t="s">
        <v>818</v>
      </c>
      <c r="H257" s="89"/>
      <c r="I257" s="90"/>
    </row>
    <row r="258" spans="1:9" ht="33" customHeight="1" x14ac:dyDescent="0.25">
      <c r="A258" s="188" t="s">
        <v>1082</v>
      </c>
      <c r="B258" s="126">
        <v>993</v>
      </c>
      <c r="C258" s="134" t="s">
        <v>942</v>
      </c>
      <c r="D258" s="126" t="s">
        <v>9</v>
      </c>
      <c r="E258" s="111" t="s">
        <v>1083</v>
      </c>
      <c r="F258" s="20" t="s">
        <v>5</v>
      </c>
      <c r="H258" s="18" t="s">
        <v>778</v>
      </c>
      <c r="I258" s="19">
        <f>COUNTIF($D$255:$D$298,H258)</f>
        <v>0</v>
      </c>
    </row>
    <row r="259" spans="1:9" ht="33" customHeight="1" x14ac:dyDescent="0.25">
      <c r="A259" s="190"/>
      <c r="B259" s="125">
        <v>1061</v>
      </c>
      <c r="C259" s="130" t="s">
        <v>1075</v>
      </c>
      <c r="D259" s="125" t="s">
        <v>9</v>
      </c>
      <c r="E259" s="57" t="s">
        <v>9</v>
      </c>
      <c r="F259" s="11" t="s">
        <v>5</v>
      </c>
      <c r="H259" s="17" t="s">
        <v>49</v>
      </c>
      <c r="I259" s="19">
        <f>COUNTIF($D$255:$D$298,H259)</f>
        <v>2</v>
      </c>
    </row>
    <row r="260" spans="1:9" ht="33" customHeight="1" x14ac:dyDescent="0.25">
      <c r="A260" s="181" t="s">
        <v>1097</v>
      </c>
      <c r="B260" s="125">
        <v>1005</v>
      </c>
      <c r="C260" s="130" t="s">
        <v>955</v>
      </c>
      <c r="D260" s="125" t="s">
        <v>9</v>
      </c>
      <c r="E260" s="111" t="s">
        <v>809</v>
      </c>
      <c r="F260" s="20" t="s">
        <v>5</v>
      </c>
      <c r="H260" s="17" t="s">
        <v>9</v>
      </c>
      <c r="I260" s="19">
        <f>COUNTIF($D$255:$D$298,H260)</f>
        <v>33</v>
      </c>
    </row>
    <row r="261" spans="1:9" ht="33" customHeight="1" x14ac:dyDescent="0.25">
      <c r="A261" s="112" t="s">
        <v>849</v>
      </c>
      <c r="B261" s="126">
        <v>637</v>
      </c>
      <c r="C261" s="134" t="s">
        <v>138</v>
      </c>
      <c r="D261" s="126" t="s">
        <v>9</v>
      </c>
      <c r="E261" s="111" t="s">
        <v>990</v>
      </c>
      <c r="F261" s="20" t="s">
        <v>5</v>
      </c>
      <c r="H261" s="18" t="s">
        <v>31</v>
      </c>
      <c r="I261" s="19">
        <f>COUNTIF($D$255:$D$298,H261)</f>
        <v>0</v>
      </c>
    </row>
    <row r="262" spans="1:9" ht="33" customHeight="1" x14ac:dyDescent="0.25">
      <c r="A262" s="112" t="s">
        <v>1084</v>
      </c>
      <c r="B262" s="126">
        <v>978</v>
      </c>
      <c r="C262" s="134" t="s">
        <v>930</v>
      </c>
      <c r="D262" s="126" t="s">
        <v>9</v>
      </c>
      <c r="E262" s="111" t="s">
        <v>1083</v>
      </c>
      <c r="F262" s="20" t="s">
        <v>5</v>
      </c>
      <c r="H262" s="18" t="s">
        <v>789</v>
      </c>
      <c r="I262" s="19">
        <v>3</v>
      </c>
    </row>
    <row r="263" spans="1:9" ht="33" customHeight="1" x14ac:dyDescent="0.25">
      <c r="A263" s="188" t="s">
        <v>850</v>
      </c>
      <c r="B263" s="125">
        <v>1050</v>
      </c>
      <c r="C263" s="130" t="s">
        <v>1053</v>
      </c>
      <c r="D263" s="125" t="s">
        <v>9</v>
      </c>
      <c r="E263" s="57" t="s">
        <v>809</v>
      </c>
      <c r="F263" s="20" t="s">
        <v>19</v>
      </c>
      <c r="H263" s="18" t="s">
        <v>788</v>
      </c>
      <c r="I263" s="19">
        <v>1</v>
      </c>
    </row>
    <row r="264" spans="1:9" ht="33" customHeight="1" x14ac:dyDescent="0.25">
      <c r="A264" s="189"/>
      <c r="B264" s="125">
        <v>689</v>
      </c>
      <c r="C264" s="130" t="s">
        <v>118</v>
      </c>
      <c r="D264" s="125"/>
      <c r="E264" s="57"/>
      <c r="F264" s="20"/>
      <c r="H264" s="18" t="s">
        <v>790</v>
      </c>
      <c r="I264" s="19">
        <f>SUM(I258:I263)</f>
        <v>39</v>
      </c>
    </row>
    <row r="265" spans="1:9" ht="33" customHeight="1" x14ac:dyDescent="0.25">
      <c r="A265" s="189"/>
      <c r="B265" s="125">
        <v>1051</v>
      </c>
      <c r="C265" s="130" t="s">
        <v>1055</v>
      </c>
      <c r="D265" s="125" t="s">
        <v>9</v>
      </c>
      <c r="E265" s="57" t="s">
        <v>993</v>
      </c>
      <c r="F265" s="11" t="s">
        <v>5</v>
      </c>
    </row>
    <row r="266" spans="1:9" ht="33" customHeight="1" x14ac:dyDescent="0.25">
      <c r="A266" s="190"/>
      <c r="B266" s="125">
        <v>1032</v>
      </c>
      <c r="C266" s="130" t="s">
        <v>1034</v>
      </c>
      <c r="D266" s="125" t="s">
        <v>9</v>
      </c>
      <c r="E266" s="57" t="s">
        <v>9</v>
      </c>
      <c r="F266" s="11" t="s">
        <v>5</v>
      </c>
    </row>
    <row r="267" spans="1:9" ht="33" customHeight="1" x14ac:dyDescent="0.25">
      <c r="A267" s="188" t="s">
        <v>851</v>
      </c>
      <c r="B267" s="125"/>
      <c r="C267" s="128" t="s">
        <v>1069</v>
      </c>
      <c r="D267" s="125"/>
      <c r="E267" s="57" t="s">
        <v>1059</v>
      </c>
      <c r="F267" s="11"/>
    </row>
    <row r="268" spans="1:9" ht="33" customHeight="1" x14ac:dyDescent="0.25">
      <c r="A268" s="189"/>
      <c r="B268" s="125">
        <v>1048</v>
      </c>
      <c r="C268" s="136" t="s">
        <v>1049</v>
      </c>
      <c r="D268" s="125" t="s">
        <v>9</v>
      </c>
      <c r="E268" s="57" t="s">
        <v>993</v>
      </c>
      <c r="F268" s="11" t="s">
        <v>5</v>
      </c>
    </row>
    <row r="269" spans="1:9" ht="33" customHeight="1" x14ac:dyDescent="0.25">
      <c r="A269" s="188" t="s">
        <v>852</v>
      </c>
      <c r="B269" s="125"/>
      <c r="C269" s="128" t="s">
        <v>1069</v>
      </c>
      <c r="D269" s="125"/>
      <c r="E269" s="57" t="s">
        <v>809</v>
      </c>
      <c r="F269" s="11"/>
    </row>
    <row r="270" spans="1:9" ht="33" customHeight="1" x14ac:dyDescent="0.25">
      <c r="A270" s="189"/>
      <c r="B270" s="151">
        <v>699</v>
      </c>
      <c r="C270" s="136" t="s">
        <v>118</v>
      </c>
      <c r="D270" s="125" t="s">
        <v>9</v>
      </c>
      <c r="E270" s="125" t="s">
        <v>9</v>
      </c>
      <c r="F270" s="11" t="s">
        <v>5</v>
      </c>
    </row>
    <row r="271" spans="1:9" ht="33" customHeight="1" x14ac:dyDescent="0.25">
      <c r="A271" s="189"/>
      <c r="B271" s="151">
        <v>1051</v>
      </c>
      <c r="C271" s="136" t="s">
        <v>1055</v>
      </c>
      <c r="D271" s="125" t="s">
        <v>9</v>
      </c>
      <c r="E271" s="57" t="s">
        <v>993</v>
      </c>
      <c r="F271" s="11" t="s">
        <v>5</v>
      </c>
    </row>
    <row r="272" spans="1:9" ht="33" customHeight="1" x14ac:dyDescent="0.25">
      <c r="A272" s="190"/>
      <c r="B272" s="151">
        <v>1036</v>
      </c>
      <c r="C272" s="130" t="s">
        <v>1036</v>
      </c>
      <c r="D272" s="125" t="s">
        <v>9</v>
      </c>
      <c r="E272" s="57" t="s">
        <v>993</v>
      </c>
      <c r="F272" s="11" t="s">
        <v>5</v>
      </c>
    </row>
    <row r="273" spans="1:9" ht="33" customHeight="1" x14ac:dyDescent="0.25">
      <c r="A273" s="188" t="s">
        <v>936</v>
      </c>
      <c r="B273" s="125">
        <v>969</v>
      </c>
      <c r="C273" s="130" t="s">
        <v>924</v>
      </c>
      <c r="D273" s="125" t="s">
        <v>9</v>
      </c>
      <c r="E273" s="57" t="s">
        <v>1006</v>
      </c>
      <c r="F273" s="11" t="s">
        <v>5</v>
      </c>
    </row>
    <row r="274" spans="1:9" ht="33" customHeight="1" x14ac:dyDescent="0.25">
      <c r="A274" s="189"/>
      <c r="B274" s="131">
        <v>1046</v>
      </c>
      <c r="C274" s="133" t="s">
        <v>1052</v>
      </c>
      <c r="D274" s="125" t="s">
        <v>9</v>
      </c>
      <c r="E274" s="57" t="s">
        <v>9</v>
      </c>
      <c r="F274" s="11" t="s">
        <v>5</v>
      </c>
    </row>
    <row r="275" spans="1:9" ht="33.75" customHeight="1" x14ac:dyDescent="0.25">
      <c r="A275" s="188" t="s">
        <v>853</v>
      </c>
      <c r="B275" s="126">
        <v>545</v>
      </c>
      <c r="C275" s="129" t="s">
        <v>157</v>
      </c>
      <c r="D275" s="125" t="str">
        <f>VLOOKUP(B275,Planilha2!$A$2:$F$305,6,0)</f>
        <v>TÉCNICO JUDICIÁRIO</v>
      </c>
      <c r="E275" s="111" t="s">
        <v>990</v>
      </c>
      <c r="F275" s="11" t="s">
        <v>5</v>
      </c>
    </row>
    <row r="276" spans="1:9" ht="33.75" customHeight="1" x14ac:dyDescent="0.25">
      <c r="A276" s="189"/>
      <c r="B276" s="125">
        <v>164</v>
      </c>
      <c r="C276" s="130" t="s">
        <v>143</v>
      </c>
      <c r="D276" s="125" t="str">
        <f>VLOOKUP(B276,Planilha2!$A$2:$F$305,6,0)</f>
        <v>TÉCNICO JUDICIÁRIO</v>
      </c>
      <c r="E276" s="57" t="s">
        <v>993</v>
      </c>
      <c r="F276" s="11" t="s">
        <v>5</v>
      </c>
    </row>
    <row r="277" spans="1:9" ht="33.75" customHeight="1" x14ac:dyDescent="0.25">
      <c r="A277" s="190"/>
      <c r="B277" s="125"/>
      <c r="C277" s="128" t="s">
        <v>1069</v>
      </c>
      <c r="D277" s="125"/>
      <c r="E277" s="57" t="s">
        <v>993</v>
      </c>
      <c r="F277" s="11"/>
      <c r="H277" s="184"/>
      <c r="I277" s="185"/>
    </row>
    <row r="278" spans="1:9" ht="33.75" customHeight="1" x14ac:dyDescent="0.25">
      <c r="A278" s="188" t="s">
        <v>805</v>
      </c>
      <c r="B278" s="125">
        <v>1058</v>
      </c>
      <c r="C278" s="130" t="s">
        <v>1067</v>
      </c>
      <c r="D278" s="126" t="s">
        <v>789</v>
      </c>
      <c r="E278" s="57" t="s">
        <v>1006</v>
      </c>
      <c r="F278" s="11" t="s">
        <v>1068</v>
      </c>
    </row>
    <row r="279" spans="1:9" ht="33.75" customHeight="1" x14ac:dyDescent="0.25">
      <c r="A279" s="189"/>
      <c r="B279" s="125">
        <v>371</v>
      </c>
      <c r="C279" s="136" t="s">
        <v>179</v>
      </c>
      <c r="D279" s="125" t="str">
        <f>VLOOKUP(B279,Planilha2!$A$2:$F$305,6,0)</f>
        <v>ANALISTA JUDICIÁRIO</v>
      </c>
      <c r="E279" s="57" t="s">
        <v>993</v>
      </c>
      <c r="F279" s="11" t="s">
        <v>5</v>
      </c>
    </row>
    <row r="280" spans="1:9" ht="33.75" customHeight="1" x14ac:dyDescent="0.25">
      <c r="A280" s="189"/>
      <c r="B280" s="150">
        <v>831</v>
      </c>
      <c r="C280" s="152" t="s">
        <v>1061</v>
      </c>
      <c r="D280" s="125" t="str">
        <f>VLOOKUP(B280,Planilha2!$A$2:$F$305,6,0)</f>
        <v>TÉCNICO JUDICIÁRIO</v>
      </c>
      <c r="E280" s="77" t="s">
        <v>9</v>
      </c>
      <c r="F280" s="28" t="s">
        <v>5</v>
      </c>
    </row>
    <row r="281" spans="1:9" ht="33.75" customHeight="1" x14ac:dyDescent="0.25">
      <c r="A281" s="190"/>
      <c r="B281" s="125">
        <v>1059</v>
      </c>
      <c r="C281" s="136" t="s">
        <v>1070</v>
      </c>
      <c r="D281" s="125" t="s">
        <v>9</v>
      </c>
      <c r="E281" s="57" t="s">
        <v>9</v>
      </c>
      <c r="F281" s="11" t="s">
        <v>5</v>
      </c>
    </row>
    <row r="282" spans="1:9" ht="33.75" customHeight="1" x14ac:dyDescent="0.25">
      <c r="A282" s="181" t="s">
        <v>158</v>
      </c>
      <c r="B282" s="125">
        <v>206</v>
      </c>
      <c r="C282" s="130" t="s">
        <v>159</v>
      </c>
      <c r="D282" s="125" t="str">
        <f>VLOOKUP(B282,Planilha2!$A$2:$F$305,6,0)</f>
        <v>TÉCNICO JUDICIÁRIO</v>
      </c>
      <c r="E282" s="57" t="s">
        <v>1006</v>
      </c>
      <c r="F282" s="11" t="s">
        <v>5</v>
      </c>
    </row>
    <row r="283" spans="1:9" ht="33.75" customHeight="1" x14ac:dyDescent="0.25">
      <c r="A283" s="188" t="s">
        <v>148</v>
      </c>
      <c r="B283" s="125">
        <v>1052</v>
      </c>
      <c r="C283" s="129" t="s">
        <v>1054</v>
      </c>
      <c r="D283" s="125" t="s">
        <v>9</v>
      </c>
      <c r="E283" s="57" t="s">
        <v>809</v>
      </c>
      <c r="F283" s="11" t="s">
        <v>5</v>
      </c>
    </row>
    <row r="284" spans="1:9" ht="33.75" customHeight="1" x14ac:dyDescent="0.25">
      <c r="A284" s="189"/>
      <c r="B284" s="125">
        <v>205</v>
      </c>
      <c r="C284" s="130" t="s">
        <v>160</v>
      </c>
      <c r="D284" s="125" t="str">
        <f>VLOOKUP(B284,Planilha2!$A$2:$F$305,6,0)</f>
        <v>TÉCNICO JUDICIÁRIO</v>
      </c>
      <c r="E284" s="57" t="s">
        <v>1017</v>
      </c>
      <c r="F284" s="11" t="s">
        <v>5</v>
      </c>
    </row>
    <row r="285" spans="1:9" ht="33.75" customHeight="1" x14ac:dyDescent="0.25">
      <c r="A285" s="189"/>
      <c r="B285" s="125">
        <v>1067</v>
      </c>
      <c r="C285" s="130" t="s">
        <v>1122</v>
      </c>
      <c r="D285" s="125" t="s">
        <v>9</v>
      </c>
      <c r="E285" s="57" t="s">
        <v>9</v>
      </c>
      <c r="F285" s="11" t="s">
        <v>5</v>
      </c>
      <c r="G285" s="25"/>
    </row>
    <row r="286" spans="1:9" ht="33" customHeight="1" x14ac:dyDescent="0.25">
      <c r="A286" s="208" t="s">
        <v>870</v>
      </c>
      <c r="B286" s="126">
        <v>830</v>
      </c>
      <c r="C286" s="134" t="s">
        <v>133</v>
      </c>
      <c r="D286" s="126" t="s">
        <v>49</v>
      </c>
      <c r="E286" s="111" t="s">
        <v>990</v>
      </c>
      <c r="F286" s="20" t="s">
        <v>5</v>
      </c>
    </row>
    <row r="287" spans="1:9" ht="33" customHeight="1" x14ac:dyDescent="0.25">
      <c r="A287" s="208"/>
      <c r="B287" s="125">
        <v>785</v>
      </c>
      <c r="C287" s="130" t="s">
        <v>136</v>
      </c>
      <c r="D287" s="125" t="s">
        <v>788</v>
      </c>
      <c r="E287" s="57" t="s">
        <v>788</v>
      </c>
      <c r="F287" s="11" t="s">
        <v>796</v>
      </c>
    </row>
    <row r="288" spans="1:9" ht="33" customHeight="1" x14ac:dyDescent="0.25">
      <c r="A288" s="208"/>
      <c r="B288" s="125">
        <v>134</v>
      </c>
      <c r="C288" s="136" t="s">
        <v>354</v>
      </c>
      <c r="D288" s="125" t="str">
        <f>VLOOKUP(B288,Planilha2!$A$2:$F$305,6,0)</f>
        <v>TÉCNICO JUDICIÁRIO</v>
      </c>
      <c r="E288" s="57" t="s">
        <v>9</v>
      </c>
      <c r="F288" s="11" t="s">
        <v>5</v>
      </c>
    </row>
    <row r="289" spans="1:6" ht="33" customHeight="1" x14ac:dyDescent="0.25">
      <c r="A289" s="208"/>
      <c r="B289" s="131">
        <v>165</v>
      </c>
      <c r="C289" s="140" t="s">
        <v>117</v>
      </c>
      <c r="D289" s="131" t="str">
        <f>VLOOKUP(B289,Planilha2!$A$2:$F$305,6,0)</f>
        <v>TÉCNICO JUDICIÁRIO</v>
      </c>
      <c r="E289" s="76" t="s">
        <v>9</v>
      </c>
      <c r="F289" s="11" t="s">
        <v>5</v>
      </c>
    </row>
    <row r="290" spans="1:6" ht="33" customHeight="1" x14ac:dyDescent="0.25">
      <c r="A290" s="117" t="s">
        <v>1085</v>
      </c>
      <c r="B290" s="126">
        <v>907</v>
      </c>
      <c r="C290" s="134" t="s">
        <v>819</v>
      </c>
      <c r="D290" s="126" t="s">
        <v>789</v>
      </c>
      <c r="E290" s="111" t="s">
        <v>1083</v>
      </c>
      <c r="F290" s="20" t="s">
        <v>19</v>
      </c>
    </row>
    <row r="291" spans="1:6" ht="33" customHeight="1" x14ac:dyDescent="0.25">
      <c r="A291" s="188" t="s">
        <v>888</v>
      </c>
      <c r="B291" s="125">
        <v>995</v>
      </c>
      <c r="C291" s="130" t="s">
        <v>943</v>
      </c>
      <c r="D291" s="125" t="s">
        <v>9</v>
      </c>
      <c r="E291" s="57" t="s">
        <v>809</v>
      </c>
      <c r="F291" s="11" t="s">
        <v>5</v>
      </c>
    </row>
    <row r="292" spans="1:6" ht="33" customHeight="1" x14ac:dyDescent="0.25">
      <c r="A292" s="216"/>
      <c r="B292" s="125">
        <v>276</v>
      </c>
      <c r="C292" s="130" t="s">
        <v>224</v>
      </c>
      <c r="D292" s="125" t="str">
        <f>VLOOKUP(B292,Planilha2!$A$2:$F$305,6,0)</f>
        <v>TÉCNICO JUDICIÁRIO</v>
      </c>
      <c r="E292" s="57" t="s">
        <v>9</v>
      </c>
      <c r="F292" s="11" t="s">
        <v>5</v>
      </c>
    </row>
    <row r="293" spans="1:6" ht="33" customHeight="1" x14ac:dyDescent="0.25">
      <c r="A293" s="188" t="s">
        <v>827</v>
      </c>
      <c r="B293" s="125">
        <v>285</v>
      </c>
      <c r="C293" s="130" t="s">
        <v>982</v>
      </c>
      <c r="D293" s="125" t="str">
        <f>VLOOKUP(B293,Planilha2!$A$2:$F$305,6,0)</f>
        <v>TÉCNICO JUDICIÁRIO</v>
      </c>
      <c r="E293" s="57" t="s">
        <v>993</v>
      </c>
      <c r="F293" s="11" t="s">
        <v>5</v>
      </c>
    </row>
    <row r="294" spans="1:6" ht="33" customHeight="1" x14ac:dyDescent="0.25">
      <c r="A294" s="189"/>
      <c r="B294" s="125">
        <v>337</v>
      </c>
      <c r="C294" s="130" t="s">
        <v>167</v>
      </c>
      <c r="D294" s="125" t="str">
        <f>VLOOKUP(B294,Planilha2!$A$2:$F$305,6,0)</f>
        <v>TÉCNICO JUDICIÁRIO</v>
      </c>
      <c r="E294" s="57" t="s">
        <v>809</v>
      </c>
      <c r="F294" s="11" t="s">
        <v>5</v>
      </c>
    </row>
    <row r="295" spans="1:6" ht="33" customHeight="1" x14ac:dyDescent="0.25">
      <c r="A295" s="188" t="s">
        <v>829</v>
      </c>
      <c r="B295" s="125">
        <v>152</v>
      </c>
      <c r="C295" s="130" t="s">
        <v>169</v>
      </c>
      <c r="D295" s="125" t="str">
        <f>VLOOKUP(B295,Planilha2!$A$2:$F$305,6,0)</f>
        <v>TÉCNICO JUDICIÁRIO</v>
      </c>
      <c r="E295" s="57" t="s">
        <v>993</v>
      </c>
      <c r="F295" s="11" t="s">
        <v>5</v>
      </c>
    </row>
    <row r="296" spans="1:6" ht="33" customHeight="1" x14ac:dyDescent="0.25">
      <c r="A296" s="190"/>
      <c r="B296" s="125">
        <v>172</v>
      </c>
      <c r="C296" s="130" t="s">
        <v>393</v>
      </c>
      <c r="D296" s="125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x14ac:dyDescent="0.25">
      <c r="A297" s="188" t="s">
        <v>828</v>
      </c>
      <c r="B297" s="125">
        <v>174</v>
      </c>
      <c r="C297" s="130" t="s">
        <v>171</v>
      </c>
      <c r="D297" s="125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thickBot="1" x14ac:dyDescent="0.3">
      <c r="A298" s="190"/>
      <c r="B298" s="125">
        <v>571</v>
      </c>
      <c r="C298" s="153" t="s">
        <v>172</v>
      </c>
      <c r="D298" s="127" t="s">
        <v>9</v>
      </c>
      <c r="E298" s="6" t="s">
        <v>993</v>
      </c>
      <c r="F298" s="11" t="s">
        <v>5</v>
      </c>
    </row>
    <row r="299" spans="1:6" s="158" customFormat="1" ht="33" customHeight="1" thickBot="1" x14ac:dyDescent="0.35">
      <c r="A299" s="191" t="s">
        <v>787</v>
      </c>
      <c r="B299" s="192"/>
      <c r="C299" s="192"/>
      <c r="D299" s="193"/>
      <c r="E299" s="157" t="s">
        <v>49</v>
      </c>
      <c r="F299" s="157">
        <f>COUNTIF(D255:D298,E299)</f>
        <v>2</v>
      </c>
    </row>
    <row r="300" spans="1:6" s="158" customFormat="1" ht="27.75" customHeight="1" thickBot="1" x14ac:dyDescent="0.35">
      <c r="A300" s="159"/>
      <c r="B300" s="160"/>
      <c r="C300" s="160"/>
      <c r="D300" s="161"/>
      <c r="E300" s="157" t="s">
        <v>9</v>
      </c>
      <c r="F300" s="157">
        <f>COUNTIF(D255:D298,E300)</f>
        <v>33</v>
      </c>
    </row>
    <row r="301" spans="1:6" s="158" customFormat="1" ht="37.5" customHeight="1" thickBot="1" x14ac:dyDescent="0.35">
      <c r="A301" s="194" t="s">
        <v>173</v>
      </c>
      <c r="B301" s="195"/>
      <c r="C301" s="195"/>
      <c r="D301" s="196"/>
      <c r="E301" s="157"/>
      <c r="F301" s="157">
        <f>COUNTA(F255:F298)</f>
        <v>40</v>
      </c>
    </row>
    <row r="302" spans="1:6" ht="24" customHeight="1" x14ac:dyDescent="0.25">
      <c r="A302" s="30"/>
      <c r="C302" s="120"/>
      <c r="D302" s="10"/>
      <c r="E302" s="10"/>
      <c r="F302" s="10"/>
    </row>
    <row r="303" spans="1:6" ht="21.75" customHeight="1" thickBot="1" x14ac:dyDescent="0.3">
      <c r="A303" s="31"/>
      <c r="C303" s="120"/>
      <c r="D303" s="10"/>
      <c r="E303" s="10"/>
      <c r="F303" s="10"/>
    </row>
    <row r="304" spans="1:6" ht="45.75" customHeight="1" x14ac:dyDescent="0.25">
      <c r="A304" s="197" t="s">
        <v>180</v>
      </c>
      <c r="B304" s="198"/>
      <c r="C304" s="198"/>
      <c r="D304" s="198"/>
      <c r="E304" s="198"/>
      <c r="F304" s="199"/>
    </row>
    <row r="305" spans="1:9" ht="24" customHeight="1" x14ac:dyDescent="0.25">
      <c r="A305" s="45" t="s">
        <v>1</v>
      </c>
      <c r="B305" s="123" t="s">
        <v>2</v>
      </c>
      <c r="C305" s="124" t="s">
        <v>3</v>
      </c>
      <c r="D305" s="124" t="s">
        <v>239</v>
      </c>
      <c r="E305" s="47" t="s">
        <v>4</v>
      </c>
      <c r="F305" s="48" t="s">
        <v>780</v>
      </c>
    </row>
    <row r="306" spans="1:9" ht="24" customHeight="1" x14ac:dyDescent="0.25">
      <c r="A306" s="217" t="s">
        <v>181</v>
      </c>
      <c r="B306" s="138">
        <v>1023</v>
      </c>
      <c r="C306" s="138" t="s">
        <v>977</v>
      </c>
      <c r="D306" s="138" t="s">
        <v>778</v>
      </c>
      <c r="E306" s="39" t="s">
        <v>978</v>
      </c>
      <c r="F306" s="20" t="s">
        <v>979</v>
      </c>
    </row>
    <row r="307" spans="1:9" ht="33" customHeight="1" x14ac:dyDescent="0.25">
      <c r="A307" s="217"/>
      <c r="B307" s="138">
        <v>1024</v>
      </c>
      <c r="C307" s="138" t="s">
        <v>981</v>
      </c>
      <c r="D307" s="138" t="s">
        <v>778</v>
      </c>
      <c r="E307" s="39" t="s">
        <v>978</v>
      </c>
      <c r="F307" s="20" t="s">
        <v>980</v>
      </c>
    </row>
    <row r="308" spans="1:9" ht="33" customHeight="1" x14ac:dyDescent="0.25">
      <c r="A308" s="117" t="s">
        <v>882</v>
      </c>
      <c r="B308" s="126">
        <v>964</v>
      </c>
      <c r="C308" s="134" t="s">
        <v>40</v>
      </c>
      <c r="D308" s="149" t="s">
        <v>49</v>
      </c>
      <c r="E308" s="111" t="s">
        <v>1018</v>
      </c>
      <c r="F308" s="20" t="s">
        <v>5</v>
      </c>
    </row>
    <row r="309" spans="1:9" ht="33" customHeight="1" x14ac:dyDescent="0.25">
      <c r="A309" s="208" t="s">
        <v>182</v>
      </c>
      <c r="B309" s="126">
        <v>897</v>
      </c>
      <c r="C309" s="134" t="s">
        <v>183</v>
      </c>
      <c r="D309" s="126" t="s">
        <v>31</v>
      </c>
      <c r="E309" s="111" t="s">
        <v>1038</v>
      </c>
      <c r="F309" s="20" t="s">
        <v>31</v>
      </c>
    </row>
    <row r="310" spans="1:9" ht="33" customHeight="1" x14ac:dyDescent="0.25">
      <c r="A310" s="208"/>
      <c r="B310" s="125">
        <v>104</v>
      </c>
      <c r="C310" s="130" t="s">
        <v>145</v>
      </c>
      <c r="D310" s="125" t="str">
        <f>VLOOKUP(B310,Planilha2!$A$2:$F$305,6,0)</f>
        <v>TÉCNICO JUDICIÁRIO</v>
      </c>
      <c r="E310" s="57" t="s">
        <v>9</v>
      </c>
      <c r="F310" s="11" t="s">
        <v>5</v>
      </c>
      <c r="H310" s="206" t="s">
        <v>791</v>
      </c>
      <c r="I310" s="207"/>
    </row>
    <row r="311" spans="1:9" ht="33" customHeight="1" x14ac:dyDescent="0.25">
      <c r="A311" s="117" t="s">
        <v>1098</v>
      </c>
      <c r="B311" s="125">
        <v>743</v>
      </c>
      <c r="C311" s="130" t="s">
        <v>1102</v>
      </c>
      <c r="D311" s="125" t="s">
        <v>9</v>
      </c>
      <c r="E311" s="57" t="s">
        <v>1016</v>
      </c>
      <c r="F311" s="11" t="s">
        <v>5</v>
      </c>
      <c r="H311" s="18" t="s">
        <v>778</v>
      </c>
      <c r="I311" s="19">
        <f t="shared" ref="I311:I316" si="8">COUNTIF($D$306:$D$320,H311)</f>
        <v>2</v>
      </c>
    </row>
    <row r="312" spans="1:9" ht="33" customHeight="1" x14ac:dyDescent="0.25">
      <c r="A312" s="208" t="s">
        <v>883</v>
      </c>
      <c r="B312" s="126">
        <v>779</v>
      </c>
      <c r="C312" s="134" t="s">
        <v>191</v>
      </c>
      <c r="D312" s="126" t="s">
        <v>9</v>
      </c>
      <c r="E312" s="111" t="s">
        <v>1020</v>
      </c>
      <c r="F312" s="20" t="s">
        <v>5</v>
      </c>
      <c r="H312" s="17" t="s">
        <v>49</v>
      </c>
      <c r="I312" s="19">
        <f t="shared" si="8"/>
        <v>2</v>
      </c>
    </row>
    <row r="313" spans="1:9" ht="33" customHeight="1" x14ac:dyDescent="0.25">
      <c r="A313" s="208"/>
      <c r="B313" s="126">
        <v>845</v>
      </c>
      <c r="C313" s="134" t="s">
        <v>184</v>
      </c>
      <c r="D313" s="126" t="str">
        <f>VLOOKUP(B313,Planilha2!$A$2:$F$305,6,0)</f>
        <v>TÉCNICO JUDICIÁRIO</v>
      </c>
      <c r="E313" s="183" t="s">
        <v>1121</v>
      </c>
      <c r="F313" s="20" t="s">
        <v>5</v>
      </c>
      <c r="H313" s="17" t="s">
        <v>9</v>
      </c>
      <c r="I313" s="19">
        <f t="shared" si="8"/>
        <v>6</v>
      </c>
    </row>
    <row r="314" spans="1:9" ht="33" customHeight="1" x14ac:dyDescent="0.25">
      <c r="A314" s="208"/>
      <c r="B314" s="126">
        <v>98</v>
      </c>
      <c r="C314" s="130" t="s">
        <v>1035</v>
      </c>
      <c r="D314" s="125" t="str">
        <f>VLOOKUP(B314,Planilha2!$A$2:$F$305,6,0)</f>
        <v>TÉCNICO JUDICIÁRIO</v>
      </c>
      <c r="E314" s="57" t="s">
        <v>1019</v>
      </c>
      <c r="F314" s="20" t="s">
        <v>5</v>
      </c>
      <c r="H314" s="18" t="s">
        <v>31</v>
      </c>
      <c r="I314" s="19">
        <f t="shared" si="8"/>
        <v>3</v>
      </c>
    </row>
    <row r="315" spans="1:9" ht="33" customHeight="1" x14ac:dyDescent="0.25">
      <c r="A315" s="181" t="s">
        <v>192</v>
      </c>
      <c r="B315" s="125">
        <v>697</v>
      </c>
      <c r="C315" s="130" t="s">
        <v>779</v>
      </c>
      <c r="D315" s="125" t="s">
        <v>788</v>
      </c>
      <c r="E315" s="57" t="s">
        <v>809</v>
      </c>
      <c r="F315" s="11" t="s">
        <v>193</v>
      </c>
      <c r="H315" s="18" t="s">
        <v>789</v>
      </c>
      <c r="I315" s="19">
        <f t="shared" si="8"/>
        <v>0</v>
      </c>
    </row>
    <row r="316" spans="1:9" ht="33" customHeight="1" x14ac:dyDescent="0.25">
      <c r="A316" s="113" t="s">
        <v>884</v>
      </c>
      <c r="B316" s="126">
        <v>723</v>
      </c>
      <c r="C316" s="134" t="s">
        <v>187</v>
      </c>
      <c r="D316" s="126" t="s">
        <v>31</v>
      </c>
      <c r="E316" s="111" t="s">
        <v>1013</v>
      </c>
      <c r="F316" s="20" t="s">
        <v>31</v>
      </c>
      <c r="H316" s="18" t="s">
        <v>788</v>
      </c>
      <c r="I316" s="19">
        <f t="shared" si="8"/>
        <v>2</v>
      </c>
    </row>
    <row r="317" spans="1:9" ht="33" customHeight="1" x14ac:dyDescent="0.25">
      <c r="A317" s="180" t="s">
        <v>885</v>
      </c>
      <c r="B317" s="125">
        <v>514</v>
      </c>
      <c r="C317" s="130" t="s">
        <v>185</v>
      </c>
      <c r="D317" s="125" t="s">
        <v>788</v>
      </c>
      <c r="E317" s="57" t="s">
        <v>809</v>
      </c>
      <c r="F317" s="11" t="s">
        <v>186</v>
      </c>
      <c r="H317" s="18" t="s">
        <v>790</v>
      </c>
      <c r="I317" s="19">
        <f>SUM(I311:I316)</f>
        <v>15</v>
      </c>
    </row>
    <row r="318" spans="1:9" ht="33" customHeight="1" x14ac:dyDescent="0.25">
      <c r="A318" s="112" t="s">
        <v>190</v>
      </c>
      <c r="B318" s="126">
        <v>886</v>
      </c>
      <c r="C318" s="134" t="s">
        <v>188</v>
      </c>
      <c r="D318" s="126" t="s">
        <v>31</v>
      </c>
      <c r="E318" s="111" t="s">
        <v>1013</v>
      </c>
      <c r="F318" s="20" t="s">
        <v>31</v>
      </c>
    </row>
    <row r="319" spans="1:9" ht="33" customHeight="1" x14ac:dyDescent="0.25">
      <c r="A319" s="181" t="s">
        <v>886</v>
      </c>
      <c r="B319" s="125">
        <v>983</v>
      </c>
      <c r="C319" s="130" t="s">
        <v>29</v>
      </c>
      <c r="D319" s="125" t="s">
        <v>9</v>
      </c>
      <c r="E319" s="57" t="s">
        <v>809</v>
      </c>
      <c r="F319" s="11" t="s">
        <v>5</v>
      </c>
    </row>
    <row r="320" spans="1:9" ht="33" customHeight="1" thickBot="1" x14ac:dyDescent="0.3">
      <c r="A320" s="117" t="s">
        <v>1099</v>
      </c>
      <c r="B320" s="126">
        <v>527</v>
      </c>
      <c r="C320" s="134" t="s">
        <v>189</v>
      </c>
      <c r="D320" s="126" t="s">
        <v>49</v>
      </c>
      <c r="E320" s="111" t="s">
        <v>1013</v>
      </c>
      <c r="F320" s="11" t="s">
        <v>5</v>
      </c>
    </row>
    <row r="321" spans="1:9" s="158" customFormat="1" ht="33" customHeight="1" thickBot="1" x14ac:dyDescent="0.35">
      <c r="A321" s="191" t="s">
        <v>787</v>
      </c>
      <c r="B321" s="192"/>
      <c r="C321" s="192"/>
      <c r="D321" s="193"/>
      <c r="E321" s="157" t="s">
        <v>49</v>
      </c>
      <c r="F321" s="157">
        <f>COUNTIF(D306:D320,E321)</f>
        <v>2</v>
      </c>
    </row>
    <row r="322" spans="1:9" s="158" customFormat="1" ht="27.75" customHeight="1" thickBot="1" x14ac:dyDescent="0.35">
      <c r="A322" s="159"/>
      <c r="B322" s="160"/>
      <c r="C322" s="160"/>
      <c r="D322" s="161"/>
      <c r="E322" s="157" t="s">
        <v>9</v>
      </c>
      <c r="F322" s="157">
        <f>COUNTIF(D306:D320,E322)</f>
        <v>6</v>
      </c>
    </row>
    <row r="323" spans="1:9" s="158" customFormat="1" ht="37.5" customHeight="1" thickBot="1" x14ac:dyDescent="0.35">
      <c r="A323" s="194" t="s">
        <v>195</v>
      </c>
      <c r="B323" s="195"/>
      <c r="C323" s="195"/>
      <c r="D323" s="196"/>
      <c r="E323" s="157"/>
      <c r="F323" s="157">
        <f>COUNTA(F306:F320)</f>
        <v>15</v>
      </c>
    </row>
    <row r="324" spans="1:9" ht="15" x14ac:dyDescent="0.25">
      <c r="A324" s="10"/>
      <c r="C324" s="120"/>
      <c r="D324" s="10"/>
      <c r="E324" s="10"/>
      <c r="F324" s="10"/>
    </row>
    <row r="325" spans="1:9" ht="33" customHeight="1" thickBot="1" x14ac:dyDescent="0.3">
      <c r="A325" s="32"/>
      <c r="C325" s="120"/>
      <c r="D325" s="10"/>
      <c r="E325" s="10"/>
      <c r="F325" s="10"/>
    </row>
    <row r="326" spans="1:9" ht="38.25" customHeight="1" x14ac:dyDescent="0.25">
      <c r="A326" s="213" t="s">
        <v>196</v>
      </c>
      <c r="B326" s="214"/>
      <c r="C326" s="214"/>
      <c r="D326" s="214"/>
      <c r="E326" s="214"/>
      <c r="F326" s="215"/>
    </row>
    <row r="327" spans="1:9" ht="40.5" customHeight="1" x14ac:dyDescent="0.25">
      <c r="A327" s="45" t="s">
        <v>1</v>
      </c>
      <c r="B327" s="123" t="s">
        <v>2</v>
      </c>
      <c r="C327" s="124" t="s">
        <v>3</v>
      </c>
      <c r="D327" s="124" t="s">
        <v>239</v>
      </c>
      <c r="E327" s="47" t="s">
        <v>4</v>
      </c>
      <c r="F327" s="48" t="s">
        <v>780</v>
      </c>
    </row>
    <row r="328" spans="1:9" ht="40.5" customHeight="1" x14ac:dyDescent="0.25">
      <c r="A328" s="117" t="s">
        <v>197</v>
      </c>
      <c r="B328" s="126">
        <v>535</v>
      </c>
      <c r="C328" s="134" t="s">
        <v>198</v>
      </c>
      <c r="D328" s="126" t="s">
        <v>31</v>
      </c>
      <c r="E328" s="111" t="s">
        <v>989</v>
      </c>
      <c r="F328" s="20" t="s">
        <v>31</v>
      </c>
    </row>
    <row r="329" spans="1:9" ht="42" customHeight="1" x14ac:dyDescent="0.25">
      <c r="A329" s="80" t="s">
        <v>871</v>
      </c>
      <c r="B329" s="126">
        <v>173</v>
      </c>
      <c r="C329" s="134" t="s">
        <v>395</v>
      </c>
      <c r="D329" s="126" t="str">
        <f>VLOOKUP(B329,Planilha2!$A$2:$F$305,6,0)</f>
        <v>TÉCNICO JUDICIÁRIO</v>
      </c>
      <c r="E329" s="111" t="s">
        <v>1022</v>
      </c>
      <c r="F329" s="11" t="s">
        <v>5</v>
      </c>
      <c r="H329" s="206" t="s">
        <v>791</v>
      </c>
      <c r="I329" s="207"/>
    </row>
    <row r="330" spans="1:9" ht="35.25" customHeight="1" x14ac:dyDescent="0.25">
      <c r="A330" s="188" t="s">
        <v>872</v>
      </c>
      <c r="B330" s="126">
        <v>796</v>
      </c>
      <c r="C330" s="134" t="s">
        <v>199</v>
      </c>
      <c r="D330" s="126" t="s">
        <v>31</v>
      </c>
      <c r="E330" s="111" t="s">
        <v>1023</v>
      </c>
      <c r="F330" s="20" t="s">
        <v>31</v>
      </c>
      <c r="H330" s="18" t="s">
        <v>778</v>
      </c>
      <c r="I330" s="19">
        <f t="shared" ref="I330:I335" si="9">COUNTIF($D$328:$D$344,H330)</f>
        <v>0</v>
      </c>
    </row>
    <row r="331" spans="1:9" ht="35.25" customHeight="1" x14ac:dyDescent="0.25">
      <c r="A331" s="190"/>
      <c r="B331" s="125">
        <v>895</v>
      </c>
      <c r="C331" s="130" t="s">
        <v>798</v>
      </c>
      <c r="D331" s="125" t="s">
        <v>49</v>
      </c>
      <c r="E331" s="57" t="s">
        <v>1019</v>
      </c>
      <c r="F331" s="11" t="s">
        <v>5</v>
      </c>
      <c r="H331" s="17" t="s">
        <v>49</v>
      </c>
      <c r="I331" s="19">
        <f t="shared" si="9"/>
        <v>6</v>
      </c>
    </row>
    <row r="332" spans="1:9" ht="31.5" customHeight="1" x14ac:dyDescent="0.25">
      <c r="A332" s="188" t="s">
        <v>873</v>
      </c>
      <c r="B332" s="125">
        <v>772</v>
      </c>
      <c r="C332" s="130" t="s">
        <v>210</v>
      </c>
      <c r="D332" s="125" t="str">
        <f>VLOOKUP(B332,Planilha2!$A$2:$F$305,6,0)</f>
        <v>ANALISTA JUDICIÁRIO</v>
      </c>
      <c r="E332" s="57" t="s">
        <v>809</v>
      </c>
      <c r="F332" s="11" t="s">
        <v>5</v>
      </c>
      <c r="H332" s="17" t="s">
        <v>9</v>
      </c>
      <c r="I332" s="19">
        <f t="shared" si="9"/>
        <v>6</v>
      </c>
    </row>
    <row r="333" spans="1:9" ht="32.25" customHeight="1" x14ac:dyDescent="0.25">
      <c r="A333" s="189"/>
      <c r="B333" s="125">
        <v>708</v>
      </c>
      <c r="C333" s="130" t="s">
        <v>213</v>
      </c>
      <c r="D333" s="125" t="str">
        <f>VLOOKUP(B333,Planilha2!$A$2:$F$305,6,0)</f>
        <v>TÉCNICO JUDICIÁRIO</v>
      </c>
      <c r="E333" s="57" t="s">
        <v>1019</v>
      </c>
      <c r="F333" s="11" t="s">
        <v>5</v>
      </c>
      <c r="H333" s="18" t="s">
        <v>31</v>
      </c>
      <c r="I333" s="19">
        <f t="shared" si="9"/>
        <v>2</v>
      </c>
    </row>
    <row r="334" spans="1:9" ht="28.5" customHeight="1" x14ac:dyDescent="0.25">
      <c r="A334" s="188" t="s">
        <v>874</v>
      </c>
      <c r="B334" s="126">
        <v>810</v>
      </c>
      <c r="C334" s="134" t="s">
        <v>200</v>
      </c>
      <c r="D334" s="126" t="s">
        <v>49</v>
      </c>
      <c r="E334" s="111" t="s">
        <v>1023</v>
      </c>
      <c r="F334" s="20" t="s">
        <v>5</v>
      </c>
      <c r="H334" s="18" t="s">
        <v>789</v>
      </c>
      <c r="I334" s="19">
        <f t="shared" si="9"/>
        <v>0</v>
      </c>
    </row>
    <row r="335" spans="1:9" ht="28.5" customHeight="1" x14ac:dyDescent="0.25">
      <c r="A335" s="190"/>
      <c r="B335" s="125">
        <v>870</v>
      </c>
      <c r="C335" s="130" t="s">
        <v>205</v>
      </c>
      <c r="D335" s="125" t="s">
        <v>49</v>
      </c>
      <c r="E335" s="57" t="s">
        <v>993</v>
      </c>
      <c r="F335" s="11" t="s">
        <v>5</v>
      </c>
      <c r="H335" s="18" t="s">
        <v>788</v>
      </c>
      <c r="I335" s="19">
        <f t="shared" si="9"/>
        <v>2</v>
      </c>
    </row>
    <row r="336" spans="1:9" ht="28.5" customHeight="1" x14ac:dyDescent="0.25">
      <c r="A336" s="188" t="s">
        <v>875</v>
      </c>
      <c r="B336" s="125">
        <v>853</v>
      </c>
      <c r="C336" s="130" t="s">
        <v>203</v>
      </c>
      <c r="D336" s="125" t="s">
        <v>49</v>
      </c>
      <c r="E336" s="57" t="s">
        <v>809</v>
      </c>
      <c r="F336" s="11" t="s">
        <v>5</v>
      </c>
      <c r="H336" s="18" t="s">
        <v>790</v>
      </c>
      <c r="I336" s="19">
        <f>SUM(I330:I335)</f>
        <v>16</v>
      </c>
    </row>
    <row r="337" spans="1:6" ht="28.5" customHeight="1" x14ac:dyDescent="0.25">
      <c r="A337" s="190"/>
      <c r="B337" s="125">
        <v>941</v>
      </c>
      <c r="C337" s="130" t="s">
        <v>835</v>
      </c>
      <c r="D337" s="125" t="s">
        <v>9</v>
      </c>
      <c r="E337" s="57" t="s">
        <v>993</v>
      </c>
      <c r="F337" s="11" t="s">
        <v>5</v>
      </c>
    </row>
    <row r="338" spans="1:6" ht="28.5" customHeight="1" x14ac:dyDescent="0.25">
      <c r="A338" s="117" t="s">
        <v>876</v>
      </c>
      <c r="B338" s="126">
        <v>758</v>
      </c>
      <c r="C338" s="134" t="s">
        <v>204</v>
      </c>
      <c r="D338" s="126" t="str">
        <f>VLOOKUP(B338,Planilha2!$A$2:$F$305,6,0)</f>
        <v>ANALISTA JUDICIÁRIO</v>
      </c>
      <c r="E338" s="111" t="s">
        <v>1023</v>
      </c>
      <c r="F338" s="11" t="s">
        <v>5</v>
      </c>
    </row>
    <row r="339" spans="1:6" ht="28.5" customHeight="1" x14ac:dyDescent="0.25">
      <c r="A339" s="188" t="s">
        <v>901</v>
      </c>
      <c r="B339" s="125">
        <v>638</v>
      </c>
      <c r="C339" s="130" t="s">
        <v>211</v>
      </c>
      <c r="D339" s="125" t="str">
        <f>VLOOKUP(B339,Planilha2!$A$2:$F$305,6,0)</f>
        <v>TÉCNICO JUDICIÁRIO</v>
      </c>
      <c r="E339" s="57" t="s">
        <v>809</v>
      </c>
      <c r="F339" s="11" t="s">
        <v>5</v>
      </c>
    </row>
    <row r="340" spans="1:6" ht="33" customHeight="1" x14ac:dyDescent="0.25">
      <c r="A340" s="190"/>
      <c r="B340" s="125">
        <v>869</v>
      </c>
      <c r="C340" s="130" t="s">
        <v>207</v>
      </c>
      <c r="D340" s="125" t="s">
        <v>788</v>
      </c>
      <c r="E340" s="57" t="s">
        <v>1017</v>
      </c>
      <c r="F340" s="11" t="s">
        <v>208</v>
      </c>
    </row>
    <row r="341" spans="1:6" ht="33" customHeight="1" x14ac:dyDescent="0.25">
      <c r="A341" s="188" t="s">
        <v>878</v>
      </c>
      <c r="B341" s="125">
        <v>215</v>
      </c>
      <c r="C341" s="130" t="s">
        <v>206</v>
      </c>
      <c r="D341" s="125" t="str">
        <f>VLOOKUP(B341,Planilha2!$A$2:$F$305,6,0)</f>
        <v>TÉCNICO JUDICIÁRIO</v>
      </c>
      <c r="E341" s="57" t="s">
        <v>809</v>
      </c>
      <c r="F341" s="11" t="s">
        <v>5</v>
      </c>
    </row>
    <row r="342" spans="1:6" ht="33" customHeight="1" x14ac:dyDescent="0.25">
      <c r="A342" s="189"/>
      <c r="B342" s="125">
        <v>871</v>
      </c>
      <c r="C342" s="130" t="s">
        <v>209</v>
      </c>
      <c r="D342" s="125" t="s">
        <v>9</v>
      </c>
      <c r="E342" s="76" t="s">
        <v>1015</v>
      </c>
      <c r="F342" s="11" t="s">
        <v>5</v>
      </c>
    </row>
    <row r="343" spans="1:6" ht="33" customHeight="1" x14ac:dyDescent="0.25">
      <c r="A343" s="190"/>
      <c r="B343" s="125">
        <v>988</v>
      </c>
      <c r="C343" s="154" t="s">
        <v>938</v>
      </c>
      <c r="D343" s="125" t="e">
        <f>VLOOKUP(B265,Planilha2!$A$2:$F$305,6,0)</f>
        <v>#N/A</v>
      </c>
      <c r="E343" s="57" t="s">
        <v>993</v>
      </c>
      <c r="F343" s="11" t="s">
        <v>5</v>
      </c>
    </row>
    <row r="344" spans="1:6" ht="33" customHeight="1" thickBot="1" x14ac:dyDescent="0.3">
      <c r="A344" s="179" t="s">
        <v>877</v>
      </c>
      <c r="B344" s="125">
        <v>850</v>
      </c>
      <c r="C344" s="130" t="s">
        <v>201</v>
      </c>
      <c r="D344" s="125" t="s">
        <v>788</v>
      </c>
      <c r="E344" s="57" t="s">
        <v>809</v>
      </c>
      <c r="F344" s="11" t="s">
        <v>202</v>
      </c>
    </row>
    <row r="345" spans="1:6" s="158" customFormat="1" ht="33" customHeight="1" thickBot="1" x14ac:dyDescent="0.35">
      <c r="A345" s="191" t="s">
        <v>787</v>
      </c>
      <c r="B345" s="192"/>
      <c r="C345" s="192"/>
      <c r="D345" s="193"/>
      <c r="E345" s="157" t="s">
        <v>49</v>
      </c>
      <c r="F345" s="157">
        <f>COUNTIF(D328:D344,E345)</f>
        <v>6</v>
      </c>
    </row>
    <row r="346" spans="1:6" s="158" customFormat="1" ht="27.75" customHeight="1" thickBot="1" x14ac:dyDescent="0.35">
      <c r="A346" s="159"/>
      <c r="B346" s="160"/>
      <c r="C346" s="160"/>
      <c r="D346" s="161"/>
      <c r="E346" s="157" t="s">
        <v>9</v>
      </c>
      <c r="F346" s="157">
        <f>COUNTIF(D328:D344,E346)</f>
        <v>6</v>
      </c>
    </row>
    <row r="347" spans="1:6" s="158" customFormat="1" ht="37.5" customHeight="1" thickBot="1" x14ac:dyDescent="0.35">
      <c r="A347" s="194" t="s">
        <v>960</v>
      </c>
      <c r="B347" s="195"/>
      <c r="C347" s="195"/>
      <c r="D347" s="196"/>
      <c r="E347" s="157"/>
      <c r="F347" s="157">
        <f>COUNTA(F328:F344)</f>
        <v>17</v>
      </c>
    </row>
    <row r="348" spans="1:6" ht="33" customHeight="1" x14ac:dyDescent="0.25">
      <c r="A348" s="30"/>
      <c r="C348" s="120"/>
      <c r="D348" s="10"/>
      <c r="E348" s="10"/>
      <c r="F348" s="10"/>
    </row>
    <row r="349" spans="1:6" ht="42" customHeight="1" thickBot="1" x14ac:dyDescent="0.3">
      <c r="A349" s="30"/>
      <c r="C349" s="120"/>
      <c r="D349" s="10"/>
      <c r="E349" s="10"/>
      <c r="F349" s="10"/>
    </row>
    <row r="350" spans="1:6" ht="33" customHeight="1" x14ac:dyDescent="0.25">
      <c r="A350" s="197" t="s">
        <v>214</v>
      </c>
      <c r="B350" s="198"/>
      <c r="C350" s="198"/>
      <c r="D350" s="198"/>
      <c r="E350" s="198"/>
      <c r="F350" s="199"/>
    </row>
    <row r="351" spans="1:6" ht="33" customHeight="1" x14ac:dyDescent="0.25">
      <c r="A351" s="45" t="s">
        <v>1</v>
      </c>
      <c r="B351" s="123" t="s">
        <v>2</v>
      </c>
      <c r="C351" s="124" t="s">
        <v>3</v>
      </c>
      <c r="D351" s="124" t="s">
        <v>239</v>
      </c>
      <c r="E351" s="47" t="s">
        <v>4</v>
      </c>
      <c r="F351" s="48" t="s">
        <v>780</v>
      </c>
    </row>
    <row r="352" spans="1:6" ht="33" customHeight="1" x14ac:dyDescent="0.25">
      <c r="A352" s="188" t="s">
        <v>887</v>
      </c>
      <c r="B352" s="126">
        <v>1021</v>
      </c>
      <c r="C352" s="129" t="s">
        <v>467</v>
      </c>
      <c r="D352" s="126" t="s">
        <v>31</v>
      </c>
      <c r="E352" s="111" t="s">
        <v>989</v>
      </c>
      <c r="F352" s="20" t="s">
        <v>31</v>
      </c>
    </row>
    <row r="353" spans="1:9" ht="33" customHeight="1" x14ac:dyDescent="0.25">
      <c r="A353" s="189"/>
      <c r="B353" s="125">
        <v>296</v>
      </c>
      <c r="C353" s="130" t="s">
        <v>232</v>
      </c>
      <c r="D353" s="125" t="str">
        <f>VLOOKUP(B353,Planilha2!$A$2:$F$305,6,0)</f>
        <v>TÉCNICO JUDICIÁRIO</v>
      </c>
      <c r="E353" s="57" t="s">
        <v>9</v>
      </c>
      <c r="F353" s="11" t="s">
        <v>5</v>
      </c>
    </row>
    <row r="354" spans="1:9" ht="33" customHeight="1" x14ac:dyDescent="0.25">
      <c r="A354" s="190"/>
      <c r="B354" s="125">
        <v>486</v>
      </c>
      <c r="C354" s="130" t="s">
        <v>217</v>
      </c>
      <c r="D354" s="125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14" t="s">
        <v>1100</v>
      </c>
      <c r="B355" s="125">
        <v>178</v>
      </c>
      <c r="C355" s="130" t="s">
        <v>1037</v>
      </c>
      <c r="D355" s="125" t="str">
        <f>VLOOKUP(B355,Planilha2!$A$2:$F$305,6,0)</f>
        <v>TÉCNICO JUDICIÁRIO</v>
      </c>
      <c r="E355" s="111" t="s">
        <v>1022</v>
      </c>
      <c r="F355" s="11" t="s">
        <v>5</v>
      </c>
    </row>
    <row r="356" spans="1:9" ht="33" customHeight="1" x14ac:dyDescent="0.25">
      <c r="A356" s="112" t="s">
        <v>218</v>
      </c>
      <c r="B356" s="126">
        <v>885</v>
      </c>
      <c r="C356" s="134" t="s">
        <v>220</v>
      </c>
      <c r="D356" s="126" t="s">
        <v>789</v>
      </c>
      <c r="E356" s="111" t="s">
        <v>1039</v>
      </c>
      <c r="F356" s="20" t="s">
        <v>19</v>
      </c>
    </row>
    <row r="357" spans="1:9" ht="33" customHeight="1" x14ac:dyDescent="0.25">
      <c r="A357" s="188" t="s">
        <v>221</v>
      </c>
      <c r="B357" s="125">
        <v>96</v>
      </c>
      <c r="C357" s="130" t="s">
        <v>142</v>
      </c>
      <c r="D357" s="125" t="s">
        <v>9</v>
      </c>
      <c r="E357" s="57" t="s">
        <v>809</v>
      </c>
      <c r="F357" s="11" t="s">
        <v>5</v>
      </c>
      <c r="H357" s="206" t="s">
        <v>791</v>
      </c>
      <c r="I357" s="207"/>
    </row>
    <row r="358" spans="1:9" ht="33" customHeight="1" x14ac:dyDescent="0.25">
      <c r="A358" s="190"/>
      <c r="B358" s="125">
        <v>412</v>
      </c>
      <c r="C358" s="130" t="s">
        <v>61</v>
      </c>
      <c r="D358" s="125" t="s">
        <v>9</v>
      </c>
      <c r="E358" s="57" t="s">
        <v>993</v>
      </c>
      <c r="F358" s="11" t="s">
        <v>5</v>
      </c>
      <c r="H358" s="17" t="s">
        <v>778</v>
      </c>
      <c r="I358" s="19">
        <f t="shared" ref="I358:I363" si="10">COUNTIF($D$352:$D$374,H358)</f>
        <v>0</v>
      </c>
    </row>
    <row r="359" spans="1:9" ht="33" customHeight="1" x14ac:dyDescent="0.25">
      <c r="A359" s="200" t="s">
        <v>838</v>
      </c>
      <c r="B359" s="125">
        <v>846</v>
      </c>
      <c r="C359" s="130" t="s">
        <v>238</v>
      </c>
      <c r="D359" s="125" t="s">
        <v>789</v>
      </c>
      <c r="E359" s="57" t="s">
        <v>987</v>
      </c>
      <c r="F359" s="11" t="s">
        <v>19</v>
      </c>
      <c r="H359" s="17" t="s">
        <v>9</v>
      </c>
      <c r="I359" s="19">
        <f t="shared" si="10"/>
        <v>13</v>
      </c>
    </row>
    <row r="360" spans="1:9" ht="33" customHeight="1" x14ac:dyDescent="0.25">
      <c r="A360" s="202"/>
      <c r="B360" s="125">
        <v>915</v>
      </c>
      <c r="C360" s="130" t="s">
        <v>822</v>
      </c>
      <c r="D360" s="125" t="s">
        <v>9</v>
      </c>
      <c r="E360" s="57" t="s">
        <v>9</v>
      </c>
      <c r="F360" s="11" t="s">
        <v>5</v>
      </c>
      <c r="H360" s="17" t="s">
        <v>49</v>
      </c>
      <c r="I360" s="19">
        <f t="shared" si="10"/>
        <v>3</v>
      </c>
    </row>
    <row r="361" spans="1:9" ht="33" customHeight="1" x14ac:dyDescent="0.25">
      <c r="A361" s="188" t="s">
        <v>223</v>
      </c>
      <c r="B361" s="125">
        <v>1025</v>
      </c>
      <c r="C361" s="130" t="s">
        <v>1025</v>
      </c>
      <c r="D361" s="125" t="s">
        <v>789</v>
      </c>
      <c r="E361" s="57" t="s">
        <v>809</v>
      </c>
      <c r="F361" s="20" t="s">
        <v>27</v>
      </c>
      <c r="H361" s="18" t="s">
        <v>31</v>
      </c>
      <c r="I361" s="19">
        <f t="shared" si="10"/>
        <v>1</v>
      </c>
    </row>
    <row r="362" spans="1:9" ht="33" customHeight="1" x14ac:dyDescent="0.25">
      <c r="A362" s="189"/>
      <c r="B362" s="125">
        <v>942</v>
      </c>
      <c r="C362" s="155" t="s">
        <v>837</v>
      </c>
      <c r="D362" s="125" t="s">
        <v>9</v>
      </c>
      <c r="E362" s="57" t="s">
        <v>9</v>
      </c>
      <c r="F362" s="11" t="s">
        <v>5</v>
      </c>
      <c r="H362" s="18" t="s">
        <v>789</v>
      </c>
      <c r="I362" s="19">
        <f t="shared" si="10"/>
        <v>6</v>
      </c>
    </row>
    <row r="363" spans="1:9" ht="33" customHeight="1" x14ac:dyDescent="0.25">
      <c r="A363" s="189"/>
      <c r="B363" s="125">
        <v>51</v>
      </c>
      <c r="C363" s="130" t="s">
        <v>56</v>
      </c>
      <c r="D363" s="125" t="str">
        <f>VLOOKUP(B363,Planilha2!$A$2:$F$305,6,0)</f>
        <v>TÉCNICO JUDICIÁRIO</v>
      </c>
      <c r="E363" s="57" t="s">
        <v>993</v>
      </c>
      <c r="F363" s="11" t="s">
        <v>5</v>
      </c>
      <c r="H363" s="18" t="s">
        <v>788</v>
      </c>
      <c r="I363" s="19">
        <f t="shared" si="10"/>
        <v>0</v>
      </c>
    </row>
    <row r="364" spans="1:9" ht="33" customHeight="1" x14ac:dyDescent="0.25">
      <c r="A364" s="190"/>
      <c r="B364" s="125">
        <v>1065</v>
      </c>
      <c r="C364" s="130" t="s">
        <v>530</v>
      </c>
      <c r="D364" s="125" t="s">
        <v>789</v>
      </c>
      <c r="E364" s="57" t="s">
        <v>993</v>
      </c>
      <c r="F364" s="11" t="s">
        <v>19</v>
      </c>
      <c r="H364" s="18" t="s">
        <v>790</v>
      </c>
      <c r="I364" s="19">
        <f>SUM(I358:I363)</f>
        <v>23</v>
      </c>
    </row>
    <row r="365" spans="1:9" ht="29.25" customHeight="1" x14ac:dyDescent="0.25">
      <c r="A365" s="186" t="s">
        <v>902</v>
      </c>
      <c r="B365" s="126">
        <v>640</v>
      </c>
      <c r="C365" s="129" t="s">
        <v>225</v>
      </c>
      <c r="D365" s="126" t="str">
        <f>VLOOKUP(B365,Planilha2!$A$2:$F$305,6,0)</f>
        <v>ANALISTA JUDICIÁRIO</v>
      </c>
      <c r="E365" s="111" t="s">
        <v>1039</v>
      </c>
      <c r="F365" s="20" t="s">
        <v>5</v>
      </c>
    </row>
    <row r="366" spans="1:9" ht="33" customHeight="1" x14ac:dyDescent="0.25">
      <c r="A366" s="188" t="s">
        <v>839</v>
      </c>
      <c r="B366" s="125">
        <v>137</v>
      </c>
      <c r="C366" s="136" t="s">
        <v>233</v>
      </c>
      <c r="D366" s="125" t="str">
        <f>VLOOKUP(B366,Planilha2!$A$2:$F$305,6,0)</f>
        <v>TÉCNICO JUDICIÁRIO</v>
      </c>
      <c r="E366" s="57" t="s">
        <v>809</v>
      </c>
      <c r="F366" s="20" t="s">
        <v>5</v>
      </c>
    </row>
    <row r="367" spans="1:9" ht="33" customHeight="1" x14ac:dyDescent="0.25">
      <c r="A367" s="189"/>
      <c r="B367" s="125">
        <v>208</v>
      </c>
      <c r="C367" s="136" t="s">
        <v>234</v>
      </c>
      <c r="D367" s="125" t="str">
        <f>VLOOKUP(B367,Planilha2!$A$2:$F$305,6,0)</f>
        <v>TÉCNICO JUDICIÁRIO</v>
      </c>
      <c r="E367" s="57" t="s">
        <v>1012</v>
      </c>
      <c r="F367" s="11" t="s">
        <v>5</v>
      </c>
    </row>
    <row r="368" spans="1:9" ht="33" customHeight="1" x14ac:dyDescent="0.25">
      <c r="A368" s="189"/>
      <c r="B368" s="125">
        <v>847</v>
      </c>
      <c r="C368" s="136" t="s">
        <v>841</v>
      </c>
      <c r="D368" s="125" t="s">
        <v>49</v>
      </c>
      <c r="E368" s="57" t="s">
        <v>103</v>
      </c>
      <c r="F368" s="11" t="s">
        <v>5</v>
      </c>
    </row>
    <row r="369" spans="1:6" ht="33" customHeight="1" x14ac:dyDescent="0.25">
      <c r="A369" s="190"/>
      <c r="B369" s="125">
        <v>855</v>
      </c>
      <c r="C369" s="136" t="s">
        <v>235</v>
      </c>
      <c r="D369" s="125" t="s">
        <v>9</v>
      </c>
      <c r="E369" s="57" t="s">
        <v>9</v>
      </c>
      <c r="F369" s="11" t="s">
        <v>5</v>
      </c>
    </row>
    <row r="370" spans="1:6" ht="33" customHeight="1" x14ac:dyDescent="0.25">
      <c r="A370" s="188" t="s">
        <v>226</v>
      </c>
      <c r="B370" s="125">
        <v>603</v>
      </c>
      <c r="C370" s="136" t="s">
        <v>228</v>
      </c>
      <c r="D370" s="125" t="str">
        <f>VLOOKUP(B370,Planilha2!$A$2:$F$305,6,0)</f>
        <v>ANALISTA JUDICIÁRIO</v>
      </c>
      <c r="E370" s="57" t="s">
        <v>809</v>
      </c>
      <c r="F370" s="11" t="s">
        <v>5</v>
      </c>
    </row>
    <row r="371" spans="1:6" ht="33" customHeight="1" x14ac:dyDescent="0.25">
      <c r="A371" s="190"/>
      <c r="B371" s="125">
        <v>218</v>
      </c>
      <c r="C371" s="136" t="s">
        <v>229</v>
      </c>
      <c r="D371" s="125" t="str">
        <f>VLOOKUP(B371,Planilha2!$A$2:$F$305,6,0)</f>
        <v>TÉCNICO JUDICIÁRIO</v>
      </c>
      <c r="E371" s="57" t="s">
        <v>9</v>
      </c>
      <c r="F371" s="11" t="s">
        <v>5</v>
      </c>
    </row>
    <row r="372" spans="1:6" ht="33" customHeight="1" x14ac:dyDescent="0.25">
      <c r="A372" s="188" t="s">
        <v>840</v>
      </c>
      <c r="B372" s="125">
        <v>892</v>
      </c>
      <c r="C372" s="136" t="s">
        <v>794</v>
      </c>
      <c r="D372" s="125" t="s">
        <v>789</v>
      </c>
      <c r="E372" s="57" t="s">
        <v>809</v>
      </c>
      <c r="F372" s="11" t="s">
        <v>19</v>
      </c>
    </row>
    <row r="373" spans="1:6" ht="33" customHeight="1" x14ac:dyDescent="0.25">
      <c r="A373" s="190"/>
      <c r="B373" s="125">
        <v>73</v>
      </c>
      <c r="C373" s="130" t="s">
        <v>219</v>
      </c>
      <c r="D373" s="125" t="str">
        <f>VLOOKUP(B373,Planilha2!$A$2:$F$305,6,0)</f>
        <v>TÉCNICO JUDICIÁRIO</v>
      </c>
      <c r="E373" s="57" t="s">
        <v>9</v>
      </c>
      <c r="F373" s="11" t="s">
        <v>5</v>
      </c>
    </row>
    <row r="374" spans="1:6" ht="33" customHeight="1" thickBot="1" x14ac:dyDescent="0.3">
      <c r="A374" s="169" t="s">
        <v>230</v>
      </c>
      <c r="B374" s="125">
        <v>625</v>
      </c>
      <c r="C374" s="136" t="s">
        <v>231</v>
      </c>
      <c r="D374" s="125" t="s">
        <v>789</v>
      </c>
      <c r="E374" s="57" t="s">
        <v>987</v>
      </c>
      <c r="F374" s="11" t="s">
        <v>19</v>
      </c>
    </row>
    <row r="375" spans="1:6" s="158" customFormat="1" ht="33" customHeight="1" thickBot="1" x14ac:dyDescent="0.35">
      <c r="A375" s="191" t="s">
        <v>787</v>
      </c>
      <c r="B375" s="192"/>
      <c r="C375" s="192"/>
      <c r="D375" s="193"/>
      <c r="E375" s="157" t="s">
        <v>49</v>
      </c>
      <c r="F375" s="157">
        <f>COUNTIF(D352:D374,E375)</f>
        <v>3</v>
      </c>
    </row>
    <row r="376" spans="1:6" s="158" customFormat="1" ht="27.75" customHeight="1" thickBot="1" x14ac:dyDescent="0.35">
      <c r="A376" s="159"/>
      <c r="B376" s="160"/>
      <c r="C376" s="160"/>
      <c r="D376" s="161"/>
      <c r="E376" s="157" t="s">
        <v>9</v>
      </c>
      <c r="F376" s="157">
        <f>COUNTIF(D352:D374,E376)</f>
        <v>13</v>
      </c>
    </row>
    <row r="377" spans="1:6" s="158" customFormat="1" ht="37.5" customHeight="1" thickBot="1" x14ac:dyDescent="0.35">
      <c r="A377" s="194" t="s">
        <v>961</v>
      </c>
      <c r="B377" s="195"/>
      <c r="C377" s="195"/>
      <c r="D377" s="196"/>
      <c r="E377" s="157"/>
      <c r="F377" s="157">
        <f>COUNTA(F352:F374)</f>
        <v>23</v>
      </c>
    </row>
    <row r="378" spans="1:6" ht="24.75" customHeight="1" x14ac:dyDescent="0.25">
      <c r="E378" s="51"/>
      <c r="F378" s="52"/>
    </row>
    <row r="379" spans="1:6" ht="30" customHeight="1" x14ac:dyDescent="0.25">
      <c r="F379" s="54"/>
    </row>
    <row r="380" spans="1:6" ht="27.75" customHeight="1" x14ac:dyDescent="0.25"/>
    <row r="381" spans="1:6" ht="29.25" customHeight="1" x14ac:dyDescent="0.25">
      <c r="D381" s="206" t="s">
        <v>903</v>
      </c>
      <c r="E381" s="207"/>
    </row>
    <row r="382" spans="1:6" ht="33" customHeight="1" x14ac:dyDescent="0.25">
      <c r="D382" s="55" t="s">
        <v>904</v>
      </c>
      <c r="E382" s="56">
        <f>SUM(I10+I30+I43+I67+I100+I124+I153+I166+I190+I203+I213+I258+I311+I330+I358)</f>
        <v>3</v>
      </c>
    </row>
    <row r="383" spans="1:6" ht="33" customHeight="1" x14ac:dyDescent="0.25">
      <c r="D383" s="58" t="s">
        <v>905</v>
      </c>
      <c r="E383" s="56">
        <f>SUM(I11+I31+I44+I68+I101+I125+I154+I167+I191+I204+I214+I259+I312+I331+I360)</f>
        <v>37</v>
      </c>
    </row>
    <row r="384" spans="1:6" ht="33" customHeight="1" x14ac:dyDescent="0.25">
      <c r="D384" s="58" t="s">
        <v>906</v>
      </c>
      <c r="E384" s="56">
        <f>SUM(I12+I32+I45+I69+I102+I126+I155+I168+I192+I205+I215+I260+I313+I332+I359)</f>
        <v>148</v>
      </c>
    </row>
    <row r="385" spans="1:9" ht="39" customHeight="1" x14ac:dyDescent="0.25">
      <c r="D385" s="55" t="s">
        <v>834</v>
      </c>
      <c r="E385" s="56">
        <f>SUM(I15+I33+I46+I72+I103+I127+I156+I169+I193+I206+I217+I261+I314+I333+I361)</f>
        <v>12</v>
      </c>
      <c r="G385" s="59"/>
      <c r="H385" s="66"/>
      <c r="I385" s="66"/>
    </row>
    <row r="386" spans="1:9" ht="30" customHeight="1" x14ac:dyDescent="0.25">
      <c r="D386" s="55" t="s">
        <v>789</v>
      </c>
      <c r="E386" s="56">
        <f>SUM(I13+I34+I47+I70+I104+I128+I157+I170+I194+I207+I218+I262+I315+I334+I362)</f>
        <v>48</v>
      </c>
      <c r="G386" s="59"/>
    </row>
    <row r="387" spans="1:9" ht="30" customHeight="1" x14ac:dyDescent="0.25">
      <c r="D387" s="55" t="s">
        <v>788</v>
      </c>
      <c r="E387" s="56">
        <f>SUM(I14+I35+I48+I71+I105+I129+I158+I171+I195+I208+I216+I263+I316+I335+I363)</f>
        <v>6</v>
      </c>
      <c r="G387" s="59"/>
    </row>
    <row r="388" spans="1:9" ht="33" customHeight="1" x14ac:dyDescent="0.25">
      <c r="D388" s="55" t="s">
        <v>907</v>
      </c>
      <c r="E388" s="56">
        <f>SUM(E382:E387)</f>
        <v>254</v>
      </c>
    </row>
    <row r="389" spans="1:9" ht="33" customHeight="1" x14ac:dyDescent="0.25">
      <c r="C389" s="135"/>
    </row>
    <row r="390" spans="1:9" ht="33" customHeight="1" x14ac:dyDescent="0.25">
      <c r="C390" s="135"/>
    </row>
    <row r="392" spans="1:9" ht="43.5" customHeight="1" x14ac:dyDescent="0.25"/>
    <row r="393" spans="1:9" ht="30" customHeight="1" x14ac:dyDescent="0.25">
      <c r="G393" s="59"/>
    </row>
    <row r="394" spans="1:9" ht="27.75" customHeight="1" x14ac:dyDescent="0.25"/>
    <row r="395" spans="1:9" ht="30.75" customHeight="1" x14ac:dyDescent="0.25"/>
    <row r="396" spans="1:9" ht="46.5" customHeight="1" x14ac:dyDescent="0.25"/>
    <row r="397" spans="1:9" ht="31.5" customHeight="1" x14ac:dyDescent="0.25"/>
    <row r="398" spans="1:9" ht="33.75" customHeight="1" x14ac:dyDescent="0.25">
      <c r="D398" s="156"/>
      <c r="E398"/>
    </row>
    <row r="399" spans="1:9" ht="33" customHeight="1" x14ac:dyDescent="0.25">
      <c r="G399" s="60"/>
    </row>
    <row r="400" spans="1:9" s="60" customFormat="1" ht="33" customHeight="1" x14ac:dyDescent="0.25">
      <c r="A400" s="14"/>
      <c r="B400" s="10"/>
      <c r="C400" s="121"/>
      <c r="D400" s="122"/>
      <c r="E400" s="9"/>
      <c r="F400" s="9"/>
      <c r="G400"/>
      <c r="H400"/>
      <c r="I400"/>
    </row>
    <row r="401" spans="7:7" ht="33" customHeight="1" x14ac:dyDescent="0.25">
      <c r="G401" s="53"/>
    </row>
    <row r="402" spans="7:7" ht="33" customHeight="1" x14ac:dyDescent="0.25">
      <c r="G402" s="53"/>
    </row>
    <row r="403" spans="7:7" ht="33" customHeight="1" x14ac:dyDescent="0.25">
      <c r="G403" s="53"/>
    </row>
    <row r="404" spans="7:7" ht="33" customHeight="1" x14ac:dyDescent="0.25">
      <c r="G404" s="53"/>
    </row>
    <row r="405" spans="7:7" ht="33" customHeight="1" x14ac:dyDescent="0.25">
      <c r="G405" s="53"/>
    </row>
    <row r="410" spans="7:7" ht="44.25" customHeight="1" x14ac:dyDescent="0.25"/>
    <row r="411" spans="7:7" ht="33" customHeight="1" x14ac:dyDescent="0.25">
      <c r="G411" s="66"/>
    </row>
  </sheetData>
  <sortState xmlns:xlrd2="http://schemas.microsoft.com/office/spreadsheetml/2017/richdata2" ref="B11:F21">
    <sortCondition ref="B11"/>
  </sortState>
  <mergeCells count="131">
    <mergeCell ref="A36:D36"/>
    <mergeCell ref="A38:D38"/>
    <mergeCell ref="A22:D22"/>
    <mergeCell ref="A75:A78"/>
    <mergeCell ref="H9:I9"/>
    <mergeCell ref="H66:I66"/>
    <mergeCell ref="A1:F1"/>
    <mergeCell ref="A2:F2"/>
    <mergeCell ref="A3:F3"/>
    <mergeCell ref="A5:F5"/>
    <mergeCell ref="A47:A48"/>
    <mergeCell ref="A9:A10"/>
    <mergeCell ref="A26:F26"/>
    <mergeCell ref="A55:A56"/>
    <mergeCell ref="A49:A50"/>
    <mergeCell ref="A71:A72"/>
    <mergeCell ref="A43:A44"/>
    <mergeCell ref="A52:A54"/>
    <mergeCell ref="A62:F62"/>
    <mergeCell ref="A11:A21"/>
    <mergeCell ref="A24:D24"/>
    <mergeCell ref="H29:I29"/>
    <mergeCell ref="H42:I42"/>
    <mergeCell ref="A40:F40"/>
    <mergeCell ref="H329:I329"/>
    <mergeCell ref="A253:F253"/>
    <mergeCell ref="A227:A228"/>
    <mergeCell ref="A291:A292"/>
    <mergeCell ref="A132:A133"/>
    <mergeCell ref="A142:A143"/>
    <mergeCell ref="A159:D159"/>
    <mergeCell ref="A181:A182"/>
    <mergeCell ref="A202:F202"/>
    <mergeCell ref="A199:D199"/>
    <mergeCell ref="A152:F152"/>
    <mergeCell ref="A150:D150"/>
    <mergeCell ref="A173:A174"/>
    <mergeCell ref="A186:D186"/>
    <mergeCell ref="A212:F212"/>
    <mergeCell ref="A217:A220"/>
    <mergeCell ref="A306:A307"/>
    <mergeCell ref="A295:A296"/>
    <mergeCell ref="A299:D299"/>
    <mergeCell ref="H310:I310"/>
    <mergeCell ref="A256:A257"/>
    <mergeCell ref="A240:A244"/>
    <mergeCell ref="A309:A310"/>
    <mergeCell ref="A283:A285"/>
    <mergeCell ref="A28:A30"/>
    <mergeCell ref="A301:D301"/>
    <mergeCell ref="A248:D248"/>
    <mergeCell ref="D381:E381"/>
    <mergeCell ref="A336:A337"/>
    <mergeCell ref="A332:A333"/>
    <mergeCell ref="A339:A340"/>
    <mergeCell ref="A312:A314"/>
    <mergeCell ref="A357:A358"/>
    <mergeCell ref="A334:A335"/>
    <mergeCell ref="A359:A360"/>
    <mergeCell ref="A361:A364"/>
    <mergeCell ref="A326:F326"/>
    <mergeCell ref="A350:F350"/>
    <mergeCell ref="A352:A354"/>
    <mergeCell ref="A377:D377"/>
    <mergeCell ref="A375:D375"/>
    <mergeCell ref="A345:D345"/>
    <mergeCell ref="A347:D347"/>
    <mergeCell ref="A370:A371"/>
    <mergeCell ref="A372:A373"/>
    <mergeCell ref="A267:A268"/>
    <mergeCell ref="A273:A274"/>
    <mergeCell ref="A237:A238"/>
    <mergeCell ref="H357:I357"/>
    <mergeCell ref="A323:D323"/>
    <mergeCell ref="H152:I152"/>
    <mergeCell ref="H99:I99"/>
    <mergeCell ref="A207:D207"/>
    <mergeCell ref="A197:D197"/>
    <mergeCell ref="A184:D184"/>
    <mergeCell ref="A157:D157"/>
    <mergeCell ref="A148:D148"/>
    <mergeCell ref="A111:D111"/>
    <mergeCell ref="A113:D113"/>
    <mergeCell ref="H202:I202"/>
    <mergeCell ref="H189:I189"/>
    <mergeCell ref="A189:F189"/>
    <mergeCell ref="A178:A179"/>
    <mergeCell ref="A176:A177"/>
    <mergeCell ref="A139:A141"/>
    <mergeCell ref="A144:A145"/>
    <mergeCell ref="A134:A137"/>
    <mergeCell ref="A116:F116"/>
    <mergeCell ref="A129:A131"/>
    <mergeCell ref="H123:I123"/>
    <mergeCell ref="H165:I165"/>
    <mergeCell ref="A258:A259"/>
    <mergeCell ref="A245:A247"/>
    <mergeCell ref="A293:A294"/>
    <mergeCell ref="A250:D250"/>
    <mergeCell ref="A263:A266"/>
    <mergeCell ref="A231:A233"/>
    <mergeCell ref="H212:I212"/>
    <mergeCell ref="A234:A236"/>
    <mergeCell ref="A304:F304"/>
    <mergeCell ref="A286:A289"/>
    <mergeCell ref="A278:A281"/>
    <mergeCell ref="A297:A298"/>
    <mergeCell ref="A366:A369"/>
    <mergeCell ref="A341:A343"/>
    <mergeCell ref="A330:A331"/>
    <mergeCell ref="A321:D321"/>
    <mergeCell ref="A90:D90"/>
    <mergeCell ref="A58:D58"/>
    <mergeCell ref="A60:D60"/>
    <mergeCell ref="A209:D209"/>
    <mergeCell ref="A223:A226"/>
    <mergeCell ref="A269:A272"/>
    <mergeCell ref="A275:A277"/>
    <mergeCell ref="A170:A171"/>
    <mergeCell ref="A162:F162"/>
    <mergeCell ref="A83:A85"/>
    <mergeCell ref="A73:A74"/>
    <mergeCell ref="A65:A68"/>
    <mergeCell ref="A79:A81"/>
    <mergeCell ref="A88:A89"/>
    <mergeCell ref="A92:D92"/>
    <mergeCell ref="A95:F95"/>
    <mergeCell ref="A125:A128"/>
    <mergeCell ref="A122:A123"/>
    <mergeCell ref="A107:A109"/>
    <mergeCell ref="A99:A100"/>
  </mergeCells>
  <dataValidations count="2">
    <dataValidation type="list" allowBlank="1" showInputMessage="1" showErrorMessage="1" errorTitle="VERIFIQUE A SITUAÇÃO!" sqref="E287 E356 E44 E353:E354 E266 E137 D255:D256 D154:D156 E20 E100 N21 L111 E174 D7:D21 E362 D28:D35 D97:D101 D191:D196 E360 F217 D42:D57 D204:D206 D352:D374 E219 E292 D308:D320 D275:D298 D103:D110 D164:D183 E224 E226 D328:D344 D214:D247 E235 E259 D65:D89 D272:D273 D118:D147 D258:D270 E270" xr:uid="{00000000-0002-0000-0000-000000000000}">
      <formula1>#REF!</formula1>
    </dataValidation>
    <dataValidation type="list" allowBlank="1" showInputMessage="1" showErrorMessage="1" errorTitle="VERIFIQUE A SITUAÇÃO!" sqref="D362 D64:D65 D356 D353:D354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2" max="16383" man="1"/>
    <brk id="98" max="16383" man="1"/>
    <brk id="188" max="16383" man="1"/>
    <brk id="211" max="16383" man="1"/>
  </rowBreaks>
  <ignoredErrors>
    <ignoredError sqref="E38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81" zoomScale="70" zoomScaleNormal="70" workbookViewId="0">
      <selection activeCell="M161" sqref="M161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28" t="s">
        <v>1116</v>
      </c>
      <c r="B1" s="228"/>
      <c r="C1" s="228"/>
      <c r="D1" s="228"/>
      <c r="E1" s="228"/>
      <c r="F1" s="228"/>
    </row>
    <row r="2" spans="1:6" ht="33" customHeight="1" x14ac:dyDescent="0.25">
      <c r="A2" s="220" t="s">
        <v>1101</v>
      </c>
      <c r="B2" s="220"/>
      <c r="C2" s="220"/>
      <c r="D2" s="220"/>
      <c r="E2" s="220"/>
      <c r="F2" s="220"/>
    </row>
    <row r="3" spans="1:6" ht="27.75" customHeight="1" x14ac:dyDescent="0.25">
      <c r="A3" s="221" t="s">
        <v>1120</v>
      </c>
      <c r="B3" s="221"/>
      <c r="C3" s="221"/>
      <c r="D3" s="221"/>
      <c r="E3" s="221"/>
      <c r="F3" s="221"/>
    </row>
    <row r="4" spans="1:6" ht="15" customHeight="1" thickBot="1" x14ac:dyDescent="0.3">
      <c r="A4" s="1"/>
    </row>
    <row r="5" spans="1:6" ht="33" customHeight="1" x14ac:dyDescent="0.25">
      <c r="A5" s="222" t="s">
        <v>0</v>
      </c>
      <c r="B5" s="223"/>
      <c r="C5" s="223"/>
      <c r="D5" s="223"/>
      <c r="E5" s="223"/>
      <c r="F5" s="224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1088</v>
      </c>
      <c r="B7" s="57"/>
      <c r="C7" s="92" t="s">
        <v>1069</v>
      </c>
      <c r="D7" s="92" t="s">
        <v>1069</v>
      </c>
      <c r="E7" s="94" t="s">
        <v>983</v>
      </c>
      <c r="F7" s="7"/>
    </row>
    <row r="8" spans="1:6" ht="33" customHeight="1" x14ac:dyDescent="0.25">
      <c r="A8" s="188" t="s">
        <v>879</v>
      </c>
      <c r="B8" s="106">
        <v>1041</v>
      </c>
      <c r="C8" s="24" t="s">
        <v>1044</v>
      </c>
      <c r="D8" s="111" t="s">
        <v>789</v>
      </c>
      <c r="E8" s="106" t="s">
        <v>1119</v>
      </c>
      <c r="F8" s="20" t="s">
        <v>1043</v>
      </c>
    </row>
    <row r="9" spans="1:6" ht="33" customHeight="1" thickBot="1" x14ac:dyDescent="0.3">
      <c r="A9" s="190"/>
      <c r="B9" s="171">
        <v>76</v>
      </c>
      <c r="C9" s="21" t="s">
        <v>178</v>
      </c>
      <c r="D9" s="171" t="s">
        <v>9</v>
      </c>
      <c r="E9" s="171" t="s">
        <v>984</v>
      </c>
      <c r="F9" s="20" t="s">
        <v>5</v>
      </c>
    </row>
    <row r="10" spans="1:6" s="25" customFormat="1" ht="28.5" customHeight="1" thickBot="1" x14ac:dyDescent="0.3">
      <c r="A10" s="229" t="s">
        <v>787</v>
      </c>
      <c r="B10" s="230"/>
      <c r="C10" s="230"/>
      <c r="D10" s="235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2"/>
      <c r="B11" s="233"/>
      <c r="C11" s="233"/>
      <c r="D11" s="236"/>
      <c r="E11" s="99" t="s">
        <v>9</v>
      </c>
      <c r="F11" s="37">
        <f>COUNTIF(D7:D9,E11)</f>
        <v>1</v>
      </c>
    </row>
    <row r="12" spans="1:6" ht="28.5" customHeight="1" thickBot="1" x14ac:dyDescent="0.3">
      <c r="A12" s="225" t="s">
        <v>1112</v>
      </c>
      <c r="B12" s="226"/>
      <c r="C12" s="226"/>
      <c r="D12" s="227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97" t="s">
        <v>976</v>
      </c>
      <c r="B14" s="198"/>
      <c r="C14" s="198"/>
      <c r="D14" s="198"/>
      <c r="E14" s="198"/>
      <c r="F14" s="199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1062</v>
      </c>
      <c r="D16" s="171" t="s">
        <v>789</v>
      </c>
      <c r="E16" s="106" t="s">
        <v>1058</v>
      </c>
      <c r="F16" s="20" t="s">
        <v>1063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986</v>
      </c>
      <c r="F17" s="11" t="s">
        <v>5</v>
      </c>
    </row>
    <row r="18" spans="1:7" ht="33" customHeight="1" thickBot="1" x14ac:dyDescent="0.3">
      <c r="A18" s="105" t="s">
        <v>951</v>
      </c>
      <c r="B18" s="106">
        <v>1015</v>
      </c>
      <c r="C18" s="24" t="s">
        <v>968</v>
      </c>
      <c r="D18" s="111" t="s">
        <v>31</v>
      </c>
      <c r="E18" s="106" t="s">
        <v>988</v>
      </c>
      <c r="F18" s="20" t="s">
        <v>31</v>
      </c>
    </row>
    <row r="19" spans="1:7" ht="28.5" customHeight="1" thickBot="1" x14ac:dyDescent="0.3">
      <c r="A19" s="229" t="s">
        <v>787</v>
      </c>
      <c r="B19" s="230"/>
      <c r="C19" s="230"/>
      <c r="D19" s="231"/>
      <c r="E19" s="63" t="s">
        <v>49</v>
      </c>
      <c r="F19" s="37">
        <f>COUNTIF(D16:D18,E19)</f>
        <v>0</v>
      </c>
    </row>
    <row r="20" spans="1:7" ht="28.5" customHeight="1" thickBot="1" x14ac:dyDescent="0.3">
      <c r="A20" s="232"/>
      <c r="B20" s="233"/>
      <c r="C20" s="233"/>
      <c r="D20" s="234"/>
      <c r="E20" s="37" t="s">
        <v>9</v>
      </c>
      <c r="F20" s="37">
        <f>COUNTIF(D16:D18,E20)</f>
        <v>1</v>
      </c>
    </row>
    <row r="21" spans="1:7" ht="28.5" customHeight="1" thickBot="1" x14ac:dyDescent="0.3">
      <c r="A21" s="225" t="s">
        <v>806</v>
      </c>
      <c r="B21" s="226"/>
      <c r="C21" s="226"/>
      <c r="D21" s="226"/>
      <c r="E21" s="227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97" t="s">
        <v>781</v>
      </c>
      <c r="B23" s="198"/>
      <c r="C23" s="198"/>
      <c r="D23" s="198"/>
      <c r="E23" s="198"/>
      <c r="F23" s="199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989</v>
      </c>
      <c r="F25" s="20" t="s">
        <v>31</v>
      </c>
    </row>
    <row r="26" spans="1:7" ht="33" customHeight="1" x14ac:dyDescent="0.25">
      <c r="A26" s="95" t="s">
        <v>933</v>
      </c>
      <c r="B26" s="57">
        <v>136</v>
      </c>
      <c r="C26" s="8" t="s">
        <v>106</v>
      </c>
      <c r="D26" s="57" t="s">
        <v>9</v>
      </c>
      <c r="E26" s="57" t="s">
        <v>991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990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994</v>
      </c>
      <c r="F28" s="20" t="s">
        <v>5</v>
      </c>
    </row>
    <row r="29" spans="1:7" ht="28.5" customHeight="1" thickBot="1" x14ac:dyDescent="0.3">
      <c r="A29" s="237" t="s">
        <v>787</v>
      </c>
      <c r="B29" s="238"/>
      <c r="C29" s="238"/>
      <c r="D29" s="239"/>
      <c r="E29" s="37" t="s">
        <v>49</v>
      </c>
      <c r="F29" s="37">
        <f>COUNTIF(D25:D28,E29)</f>
        <v>0</v>
      </c>
    </row>
    <row r="30" spans="1:7" ht="28.5" customHeight="1" thickBot="1" x14ac:dyDescent="0.3">
      <c r="A30" s="232"/>
      <c r="B30" s="233"/>
      <c r="C30" s="233"/>
      <c r="D30" s="234"/>
      <c r="E30" s="37" t="s">
        <v>9</v>
      </c>
      <c r="F30" s="37">
        <f>COUNTIF(D25:D28,E30)</f>
        <v>3</v>
      </c>
    </row>
    <row r="31" spans="1:7" ht="28.5" customHeight="1" thickBot="1" x14ac:dyDescent="0.3">
      <c r="A31" s="225" t="s">
        <v>962</v>
      </c>
      <c r="B31" s="226"/>
      <c r="C31" s="226"/>
      <c r="D31" s="226"/>
      <c r="E31" s="227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97" t="s">
        <v>22</v>
      </c>
      <c r="B33" s="198"/>
      <c r="C33" s="198"/>
      <c r="D33" s="198"/>
      <c r="E33" s="198"/>
      <c r="F33" s="199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1074</v>
      </c>
      <c r="B35" s="171">
        <v>987</v>
      </c>
      <c r="C35" s="24" t="s">
        <v>937</v>
      </c>
      <c r="D35" s="171" t="s">
        <v>49</v>
      </c>
      <c r="E35" s="106" t="s">
        <v>995</v>
      </c>
      <c r="F35" s="20" t="s">
        <v>5</v>
      </c>
    </row>
    <row r="36" spans="1:6" ht="33" customHeight="1" x14ac:dyDescent="0.25">
      <c r="A36" s="106" t="s">
        <v>1079</v>
      </c>
      <c r="B36" s="57">
        <v>952</v>
      </c>
      <c r="C36" s="8" t="s">
        <v>825</v>
      </c>
      <c r="D36" s="57" t="s">
        <v>49</v>
      </c>
      <c r="E36" s="57" t="s">
        <v>1080</v>
      </c>
      <c r="F36" s="11" t="s">
        <v>19</v>
      </c>
    </row>
    <row r="37" spans="1:6" ht="33" customHeight="1" x14ac:dyDescent="0.25">
      <c r="A37" s="188" t="s">
        <v>890</v>
      </c>
      <c r="B37" s="106">
        <v>1017</v>
      </c>
      <c r="C37" s="21" t="s">
        <v>969</v>
      </c>
      <c r="D37" s="111" t="s">
        <v>789</v>
      </c>
      <c r="E37" s="106" t="s">
        <v>998</v>
      </c>
      <c r="F37" s="20" t="s">
        <v>19</v>
      </c>
    </row>
    <row r="38" spans="1:6" ht="33" customHeight="1" x14ac:dyDescent="0.25">
      <c r="A38" s="189"/>
      <c r="B38" s="57">
        <v>1008</v>
      </c>
      <c r="C38" s="16" t="s">
        <v>970</v>
      </c>
      <c r="D38" s="57" t="s">
        <v>789</v>
      </c>
      <c r="E38" s="57" t="s">
        <v>991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983</v>
      </c>
      <c r="F39" s="11" t="s">
        <v>27</v>
      </c>
    </row>
    <row r="40" spans="1:6" ht="27.75" customHeight="1" x14ac:dyDescent="0.25">
      <c r="A40" s="188" t="s">
        <v>919</v>
      </c>
      <c r="B40" s="57">
        <v>519</v>
      </c>
      <c r="C40" s="21" t="s">
        <v>141</v>
      </c>
      <c r="D40" s="111" t="s">
        <v>9</v>
      </c>
      <c r="E40" s="106" t="s">
        <v>1001</v>
      </c>
      <c r="F40" s="20" t="s">
        <v>5</v>
      </c>
    </row>
    <row r="41" spans="1:6" ht="25.5" customHeight="1" x14ac:dyDescent="0.25">
      <c r="A41" s="189"/>
      <c r="B41" s="57">
        <v>388</v>
      </c>
      <c r="C41" s="16" t="s">
        <v>6</v>
      </c>
      <c r="D41" s="125" t="s">
        <v>49</v>
      </c>
      <c r="E41" s="57" t="s">
        <v>1000</v>
      </c>
      <c r="F41" s="11" t="s">
        <v>5</v>
      </c>
    </row>
    <row r="42" spans="1:6" ht="33" customHeight="1" x14ac:dyDescent="0.25">
      <c r="A42" s="95" t="s">
        <v>1026</v>
      </c>
      <c r="B42" s="57">
        <v>1014</v>
      </c>
      <c r="C42" s="21" t="s">
        <v>971</v>
      </c>
      <c r="D42" s="111" t="s">
        <v>789</v>
      </c>
      <c r="E42" s="106" t="s">
        <v>1001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925</v>
      </c>
      <c r="D43" s="111" t="s">
        <v>789</v>
      </c>
      <c r="E43" s="106" t="s">
        <v>1004</v>
      </c>
      <c r="F43" s="20" t="s">
        <v>926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1005</v>
      </c>
      <c r="F44" s="11" t="s">
        <v>5</v>
      </c>
    </row>
    <row r="45" spans="1:6" ht="28.5" customHeight="1" thickBot="1" x14ac:dyDescent="0.3">
      <c r="A45" s="229" t="s">
        <v>787</v>
      </c>
      <c r="B45" s="230"/>
      <c r="C45" s="230"/>
      <c r="D45" s="231"/>
      <c r="E45" s="37" t="s">
        <v>49</v>
      </c>
      <c r="F45" s="37">
        <f>COUNTIF(D35:D44,E45)</f>
        <v>3</v>
      </c>
    </row>
    <row r="46" spans="1:6" ht="28.5" customHeight="1" thickBot="1" x14ac:dyDescent="0.3">
      <c r="A46" s="232"/>
      <c r="B46" s="233"/>
      <c r="C46" s="233"/>
      <c r="D46" s="234"/>
      <c r="E46" s="37" t="s">
        <v>9</v>
      </c>
      <c r="F46" s="37">
        <f>COUNTIF(D35:D44,E46)</f>
        <v>2</v>
      </c>
    </row>
    <row r="47" spans="1:6" ht="28.5" customHeight="1" thickBot="1" x14ac:dyDescent="0.3">
      <c r="A47" s="225" t="s">
        <v>963</v>
      </c>
      <c r="B47" s="226"/>
      <c r="C47" s="226"/>
      <c r="D47" s="227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197" t="s">
        <v>41</v>
      </c>
      <c r="B52" s="198"/>
      <c r="C52" s="198"/>
      <c r="D52" s="198"/>
      <c r="E52" s="198"/>
      <c r="F52" s="199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975</v>
      </c>
      <c r="D54" s="111" t="s">
        <v>789</v>
      </c>
      <c r="E54" s="106" t="s">
        <v>989</v>
      </c>
      <c r="F54" s="20" t="s">
        <v>19</v>
      </c>
    </row>
    <row r="55" spans="1:11" x14ac:dyDescent="0.25">
      <c r="A55" s="95" t="s">
        <v>1089</v>
      </c>
      <c r="B55" s="57">
        <v>683</v>
      </c>
      <c r="C55" s="8" t="s">
        <v>47</v>
      </c>
      <c r="D55" s="57" t="s">
        <v>789</v>
      </c>
      <c r="E55" s="57" t="s">
        <v>1016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990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990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990</v>
      </c>
      <c r="F58" s="20" t="s">
        <v>5</v>
      </c>
    </row>
    <row r="59" spans="1:11" ht="33" customHeight="1" thickBot="1" x14ac:dyDescent="0.3">
      <c r="A59" s="229" t="s">
        <v>787</v>
      </c>
      <c r="B59" s="230"/>
      <c r="C59" s="230"/>
      <c r="D59" s="231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2"/>
      <c r="B60" s="233"/>
      <c r="C60" s="233"/>
      <c r="D60" s="234"/>
      <c r="E60" s="37" t="s">
        <v>9</v>
      </c>
      <c r="F60" s="37">
        <f>COUNTIF(D54:D58,E60)</f>
        <v>2</v>
      </c>
    </row>
    <row r="61" spans="1:11" ht="33" customHeight="1" thickBot="1" x14ac:dyDescent="0.3">
      <c r="A61" s="225" t="s">
        <v>51</v>
      </c>
      <c r="B61" s="226"/>
      <c r="C61" s="226"/>
      <c r="D61" s="226"/>
      <c r="E61" s="227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197" t="s">
        <v>52</v>
      </c>
      <c r="B64" s="198"/>
      <c r="C64" s="198"/>
      <c r="D64" s="198"/>
      <c r="E64" s="198"/>
      <c r="F64" s="199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965</v>
      </c>
      <c r="D66" s="111" t="s">
        <v>789</v>
      </c>
      <c r="E66" s="106" t="s">
        <v>1050</v>
      </c>
      <c r="F66" s="20" t="s">
        <v>966</v>
      </c>
    </row>
    <row r="67" spans="1:6" ht="27.75" customHeight="1" x14ac:dyDescent="0.25">
      <c r="A67" s="106" t="s">
        <v>1090</v>
      </c>
      <c r="B67" s="187">
        <v>966</v>
      </c>
      <c r="C67" s="24" t="s">
        <v>935</v>
      </c>
      <c r="D67" s="187" t="s">
        <v>49</v>
      </c>
      <c r="E67" s="106" t="s">
        <v>1000</v>
      </c>
      <c r="F67" s="20" t="s">
        <v>5</v>
      </c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1000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990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990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990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990</v>
      </c>
      <c r="F72" s="20" t="s">
        <v>19</v>
      </c>
    </row>
    <row r="73" spans="1:6" ht="33" customHeight="1" thickBot="1" x14ac:dyDescent="0.3">
      <c r="A73" s="229" t="s">
        <v>787</v>
      </c>
      <c r="B73" s="230"/>
      <c r="C73" s="230"/>
      <c r="D73" s="231"/>
      <c r="E73" s="37" t="s">
        <v>49</v>
      </c>
      <c r="F73" s="37">
        <f>COUNTIF(D66:D72,E73)</f>
        <v>1</v>
      </c>
    </row>
    <row r="74" spans="1:6" ht="33" customHeight="1" thickBot="1" x14ac:dyDescent="0.3">
      <c r="A74" s="232"/>
      <c r="B74" s="233"/>
      <c r="C74" s="233"/>
      <c r="D74" s="234"/>
      <c r="E74" s="37" t="s">
        <v>9</v>
      </c>
      <c r="F74" s="37">
        <f>COUNTIF(D66:D72,E74)</f>
        <v>3</v>
      </c>
    </row>
    <row r="75" spans="1:6" ht="33" customHeight="1" thickBot="1" x14ac:dyDescent="0.3">
      <c r="A75" s="225" t="s">
        <v>82</v>
      </c>
      <c r="B75" s="226"/>
      <c r="C75" s="226"/>
      <c r="D75" s="227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197" t="s">
        <v>807</v>
      </c>
      <c r="B77" s="198"/>
      <c r="C77" s="198"/>
      <c r="D77" s="198"/>
      <c r="E77" s="198"/>
      <c r="F77" s="199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1007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1008</v>
      </c>
      <c r="F80" s="20" t="s">
        <v>5</v>
      </c>
    </row>
    <row r="81" spans="1:6" ht="33" customHeight="1" thickBot="1" x14ac:dyDescent="0.3">
      <c r="A81" s="105" t="s">
        <v>1091</v>
      </c>
      <c r="B81" s="23">
        <v>844</v>
      </c>
      <c r="C81" s="21" t="s">
        <v>104</v>
      </c>
      <c r="D81" s="126" t="s">
        <v>9</v>
      </c>
      <c r="E81" s="57" t="s">
        <v>1092</v>
      </c>
      <c r="F81" s="11" t="s">
        <v>5</v>
      </c>
    </row>
    <row r="82" spans="1:6" ht="33" customHeight="1" thickBot="1" x14ac:dyDescent="0.3">
      <c r="A82" s="229" t="s">
        <v>787</v>
      </c>
      <c r="B82" s="230"/>
      <c r="C82" s="230"/>
      <c r="D82" s="231"/>
      <c r="E82" s="37" t="s">
        <v>49</v>
      </c>
      <c r="F82" s="37">
        <f>COUNTIF(D79:D81,E82)</f>
        <v>0</v>
      </c>
    </row>
    <row r="83" spans="1:6" ht="33" customHeight="1" thickBot="1" x14ac:dyDescent="0.3">
      <c r="A83" s="232"/>
      <c r="B83" s="233"/>
      <c r="C83" s="233"/>
      <c r="D83" s="234"/>
      <c r="E83" s="37" t="s">
        <v>9</v>
      </c>
      <c r="F83" s="50">
        <f>COUNTIF(D79:D81,E83)</f>
        <v>2</v>
      </c>
    </row>
    <row r="84" spans="1:6" ht="37.5" customHeight="1" thickBot="1" x14ac:dyDescent="0.3">
      <c r="A84" s="225" t="s">
        <v>956</v>
      </c>
      <c r="B84" s="226"/>
      <c r="C84" s="226"/>
      <c r="D84" s="227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97" t="s">
        <v>83</v>
      </c>
      <c r="B87" s="198"/>
      <c r="C87" s="198"/>
      <c r="D87" s="198"/>
      <c r="E87" s="198"/>
      <c r="F87" s="199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989</v>
      </c>
      <c r="F89" s="20" t="s">
        <v>93</v>
      </c>
    </row>
    <row r="90" spans="1:6" ht="33" customHeight="1" x14ac:dyDescent="0.25">
      <c r="A90" s="105" t="s">
        <v>1093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1016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1057</v>
      </c>
      <c r="D91" s="171" t="s">
        <v>9</v>
      </c>
      <c r="E91" s="171" t="s">
        <v>990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1009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990</v>
      </c>
      <c r="F93" s="20" t="s">
        <v>19</v>
      </c>
    </row>
    <row r="94" spans="1:6" ht="33" customHeight="1" thickBot="1" x14ac:dyDescent="0.3">
      <c r="A94" s="107" t="s">
        <v>1094</v>
      </c>
      <c r="B94" s="57">
        <v>967</v>
      </c>
      <c r="C94" s="16" t="s">
        <v>927</v>
      </c>
      <c r="D94" s="57" t="s">
        <v>789</v>
      </c>
      <c r="E94" s="57" t="s">
        <v>1095</v>
      </c>
      <c r="F94" s="7" t="s">
        <v>19</v>
      </c>
    </row>
    <row r="95" spans="1:6" ht="33" customHeight="1" thickBot="1" x14ac:dyDescent="0.3">
      <c r="A95" s="229" t="s">
        <v>787</v>
      </c>
      <c r="B95" s="230"/>
      <c r="C95" s="230"/>
      <c r="D95" s="231"/>
      <c r="E95" s="37" t="s">
        <v>49</v>
      </c>
      <c r="F95" s="37">
        <f>COUNTIF(D79:D94,E95)</f>
        <v>0</v>
      </c>
    </row>
    <row r="96" spans="1:6" ht="33" customHeight="1" thickBot="1" x14ac:dyDescent="0.3">
      <c r="A96" s="243"/>
      <c r="B96" s="244"/>
      <c r="C96" s="244"/>
      <c r="D96" s="245"/>
      <c r="E96" s="37" t="s">
        <v>9</v>
      </c>
      <c r="F96" s="37">
        <f>COUNTIF(D89:D94,E96)</f>
        <v>2</v>
      </c>
    </row>
    <row r="97" spans="1:6" ht="33" customHeight="1" thickBot="1" x14ac:dyDescent="0.3">
      <c r="A97" s="240" t="s">
        <v>964</v>
      </c>
      <c r="B97" s="241"/>
      <c r="C97" s="241"/>
      <c r="D97" s="242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197" t="s">
        <v>899</v>
      </c>
      <c r="B101" s="198"/>
      <c r="C101" s="198"/>
      <c r="D101" s="198"/>
      <c r="E101" s="198"/>
      <c r="F101" s="199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989</v>
      </c>
      <c r="F103" s="20" t="s">
        <v>5</v>
      </c>
    </row>
    <row r="104" spans="1:6" ht="33" customHeight="1" x14ac:dyDescent="0.25">
      <c r="A104" s="105" t="s">
        <v>1096</v>
      </c>
      <c r="B104" s="57">
        <v>973</v>
      </c>
      <c r="C104" s="16" t="s">
        <v>928</v>
      </c>
      <c r="D104" s="57" t="s">
        <v>789</v>
      </c>
      <c r="E104" s="57" t="s">
        <v>1092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990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1009</v>
      </c>
      <c r="F106" s="20" t="s">
        <v>5</v>
      </c>
    </row>
    <row r="107" spans="1:6" ht="33" customHeight="1" thickBot="1" x14ac:dyDescent="0.3">
      <c r="A107" s="229" t="s">
        <v>787</v>
      </c>
      <c r="B107" s="230"/>
      <c r="C107" s="230"/>
      <c r="D107" s="231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43"/>
      <c r="B108" s="244"/>
      <c r="C108" s="244"/>
      <c r="D108" s="245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0" t="s">
        <v>958</v>
      </c>
      <c r="B109" s="241"/>
      <c r="C109" s="241"/>
      <c r="D109" s="242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197" t="s">
        <v>900</v>
      </c>
      <c r="B112" s="198"/>
      <c r="C112" s="198"/>
      <c r="D112" s="198"/>
      <c r="E112" s="198"/>
      <c r="F112" s="199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972</v>
      </c>
      <c r="D114" s="111" t="s">
        <v>31</v>
      </c>
      <c r="E114" s="106" t="s">
        <v>1010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973</v>
      </c>
      <c r="D115" s="111" t="s">
        <v>789</v>
      </c>
      <c r="E115" s="106" t="s">
        <v>1008</v>
      </c>
      <c r="F115" s="20" t="s">
        <v>19</v>
      </c>
    </row>
    <row r="116" spans="1:6" s="25" customFormat="1" ht="34.5" customHeight="1" thickBot="1" x14ac:dyDescent="0.3">
      <c r="A116" s="106" t="s">
        <v>1086</v>
      </c>
      <c r="B116" s="57">
        <v>940</v>
      </c>
      <c r="C116" s="16" t="s">
        <v>832</v>
      </c>
      <c r="D116" s="57" t="s">
        <v>789</v>
      </c>
      <c r="E116" s="57" t="s">
        <v>1087</v>
      </c>
      <c r="F116" s="11" t="s">
        <v>19</v>
      </c>
    </row>
    <row r="117" spans="1:6" ht="25.5" customHeight="1" thickBot="1" x14ac:dyDescent="0.3">
      <c r="A117" s="229" t="s">
        <v>787</v>
      </c>
      <c r="B117" s="230"/>
      <c r="C117" s="230"/>
      <c r="D117" s="231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43"/>
      <c r="B118" s="244"/>
      <c r="C118" s="244"/>
      <c r="D118" s="245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0" t="s">
        <v>959</v>
      </c>
      <c r="B119" s="241"/>
      <c r="C119" s="241"/>
      <c r="D119" s="242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197" t="s">
        <v>107</v>
      </c>
      <c r="B122" s="198"/>
      <c r="C122" s="198"/>
      <c r="D122" s="198"/>
      <c r="E122" s="198"/>
      <c r="F122" s="199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1011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1000</v>
      </c>
      <c r="F125" s="11" t="s">
        <v>5</v>
      </c>
    </row>
    <row r="126" spans="1:6" ht="33" customHeight="1" x14ac:dyDescent="0.25">
      <c r="A126" s="171" t="s">
        <v>1077</v>
      </c>
      <c r="B126" s="57">
        <v>86</v>
      </c>
      <c r="C126" s="8" t="s">
        <v>1030</v>
      </c>
      <c r="D126" s="57" t="str">
        <f>VLOOKUP(B126,[1]Planilha2!$A$2:$F$305,6,0)</f>
        <v>TÉCNICO JUDICIÁRIO</v>
      </c>
      <c r="E126" s="57" t="s">
        <v>1013</v>
      </c>
      <c r="F126" s="11" t="s">
        <v>5</v>
      </c>
    </row>
    <row r="127" spans="1:6" ht="33" customHeight="1" x14ac:dyDescent="0.25">
      <c r="A127" s="107" t="s">
        <v>1078</v>
      </c>
      <c r="B127" s="106">
        <v>1040</v>
      </c>
      <c r="C127" s="21" t="s">
        <v>1042</v>
      </c>
      <c r="D127" s="111" t="s">
        <v>31</v>
      </c>
      <c r="E127" s="106" t="s">
        <v>1009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1041</v>
      </c>
      <c r="D128" s="57" t="s">
        <v>789</v>
      </c>
      <c r="E128" s="57" t="s">
        <v>1013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1009</v>
      </c>
      <c r="F129" s="27" t="s">
        <v>19</v>
      </c>
    </row>
    <row r="130" spans="1:6" ht="39.75" customHeight="1" x14ac:dyDescent="0.25">
      <c r="A130" s="80" t="s">
        <v>845</v>
      </c>
      <c r="B130" s="73">
        <v>1066</v>
      </c>
      <c r="C130" s="44" t="s">
        <v>923</v>
      </c>
      <c r="D130" s="64" t="s">
        <v>49</v>
      </c>
      <c r="E130" s="73" t="s">
        <v>990</v>
      </c>
      <c r="F130" s="20" t="s">
        <v>5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990</v>
      </c>
      <c r="F131" s="20" t="s">
        <v>5</v>
      </c>
    </row>
    <row r="132" spans="1:6" ht="33.75" customHeight="1" thickBot="1" x14ac:dyDescent="0.3">
      <c r="A132" s="229" t="s">
        <v>787</v>
      </c>
      <c r="B132" s="230"/>
      <c r="C132" s="230"/>
      <c r="D132" s="231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2"/>
      <c r="B133" s="233"/>
      <c r="C133" s="233"/>
      <c r="D133" s="234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5" t="s">
        <v>130</v>
      </c>
      <c r="B134" s="226"/>
      <c r="C134" s="226"/>
      <c r="D134" s="227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197" t="s">
        <v>131</v>
      </c>
      <c r="B137" s="198"/>
      <c r="C137" s="198"/>
      <c r="D137" s="198"/>
      <c r="E137" s="198"/>
      <c r="F137" s="199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989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974</v>
      </c>
      <c r="D140" s="57" t="s">
        <v>789</v>
      </c>
      <c r="E140" s="57" t="s">
        <v>1016</v>
      </c>
      <c r="F140" s="11" t="s">
        <v>818</v>
      </c>
    </row>
    <row r="141" spans="1:6" ht="39.75" customHeight="1" x14ac:dyDescent="0.25">
      <c r="A141" s="106" t="s">
        <v>1082</v>
      </c>
      <c r="B141" s="57">
        <v>993</v>
      </c>
      <c r="C141" s="8" t="s">
        <v>942</v>
      </c>
      <c r="D141" s="57" t="s">
        <v>9</v>
      </c>
      <c r="E141" s="57" t="s">
        <v>1083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990</v>
      </c>
      <c r="F142" s="20" t="s">
        <v>5</v>
      </c>
    </row>
    <row r="143" spans="1:6" ht="39.75" customHeight="1" x14ac:dyDescent="0.25">
      <c r="A143" s="95" t="s">
        <v>1084</v>
      </c>
      <c r="B143" s="57">
        <v>978</v>
      </c>
      <c r="C143" s="8" t="s">
        <v>930</v>
      </c>
      <c r="D143" s="57" t="s">
        <v>9</v>
      </c>
      <c r="E143" s="57" t="s">
        <v>1083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990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990</v>
      </c>
      <c r="F145" s="20" t="s">
        <v>5</v>
      </c>
    </row>
    <row r="146" spans="1:6" ht="39.75" customHeight="1" thickBot="1" x14ac:dyDescent="0.3">
      <c r="A146" s="106" t="s">
        <v>1085</v>
      </c>
      <c r="B146" s="57">
        <v>907</v>
      </c>
      <c r="C146" s="8" t="s">
        <v>819</v>
      </c>
      <c r="D146" s="57" t="s">
        <v>789</v>
      </c>
      <c r="E146" s="57" t="s">
        <v>1083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5" t="s">
        <v>173</v>
      </c>
      <c r="B149" s="226"/>
      <c r="C149" s="226"/>
      <c r="D149" s="227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97" t="s">
        <v>180</v>
      </c>
      <c r="B152" s="198"/>
      <c r="C152" s="198"/>
      <c r="D152" s="198"/>
      <c r="E152" s="198"/>
      <c r="F152" s="199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1018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1038</v>
      </c>
      <c r="F155" s="20" t="s">
        <v>31</v>
      </c>
    </row>
    <row r="156" spans="1:6" ht="33" customHeight="1" x14ac:dyDescent="0.25">
      <c r="A156" s="106" t="s">
        <v>1098</v>
      </c>
      <c r="B156" s="57">
        <v>743</v>
      </c>
      <c r="C156" s="8" t="s">
        <v>1102</v>
      </c>
      <c r="D156" s="57" t="s">
        <v>9</v>
      </c>
      <c r="E156" s="57" t="s">
        <v>1016</v>
      </c>
      <c r="F156" s="11" t="s">
        <v>5</v>
      </c>
    </row>
    <row r="157" spans="1:6" ht="33" customHeight="1" x14ac:dyDescent="0.25">
      <c r="A157" s="247" t="s">
        <v>883</v>
      </c>
      <c r="B157" s="106">
        <v>779</v>
      </c>
      <c r="C157" s="21" t="s">
        <v>191</v>
      </c>
      <c r="D157" s="111" t="s">
        <v>9</v>
      </c>
      <c r="E157" s="106" t="s">
        <v>1020</v>
      </c>
      <c r="F157" s="20" t="s">
        <v>5</v>
      </c>
    </row>
    <row r="158" spans="1:6" ht="33" customHeight="1" x14ac:dyDescent="0.25">
      <c r="A158" s="247"/>
      <c r="B158" s="57">
        <v>845</v>
      </c>
      <c r="C158" s="8" t="s">
        <v>184</v>
      </c>
      <c r="D158" s="57" t="str">
        <f>VLOOKUP(B158,[1]Planilha2!$A$2:$F$305,6,0)</f>
        <v>TÉCNICO JUDICIÁRIO</v>
      </c>
      <c r="E158" s="57" t="s">
        <v>1021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1013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1013</v>
      </c>
      <c r="F160" s="11" t="s">
        <v>31</v>
      </c>
    </row>
    <row r="161" spans="1:6" ht="33" customHeight="1" thickBot="1" x14ac:dyDescent="0.3">
      <c r="A161" s="105" t="s">
        <v>1099</v>
      </c>
      <c r="B161" s="57">
        <v>527</v>
      </c>
      <c r="C161" s="8" t="s">
        <v>189</v>
      </c>
      <c r="D161" s="57" t="s">
        <v>49</v>
      </c>
      <c r="E161" s="57" t="s">
        <v>1013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5" t="s">
        <v>195</v>
      </c>
      <c r="B164" s="226"/>
      <c r="C164" s="226"/>
      <c r="D164" s="227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3" t="s">
        <v>196</v>
      </c>
      <c r="B167" s="214"/>
      <c r="C167" s="214"/>
      <c r="D167" s="214"/>
      <c r="E167" s="214"/>
      <c r="F167" s="215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989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1114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1023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1023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1023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5" t="s">
        <v>960</v>
      </c>
      <c r="B176" s="226"/>
      <c r="C176" s="226"/>
      <c r="D176" s="227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97" t="s">
        <v>214</v>
      </c>
      <c r="B179" s="198"/>
      <c r="C179" s="198"/>
      <c r="D179" s="198"/>
      <c r="E179" s="198"/>
      <c r="F179" s="199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989</v>
      </c>
      <c r="F181" s="20" t="s">
        <v>31</v>
      </c>
    </row>
    <row r="182" spans="1:6" ht="33" customHeight="1" x14ac:dyDescent="0.25">
      <c r="A182" s="100" t="s">
        <v>1100</v>
      </c>
      <c r="B182" s="57">
        <v>178</v>
      </c>
      <c r="C182" s="8" t="s">
        <v>1037</v>
      </c>
      <c r="D182" s="57" t="str">
        <f>VLOOKUP(B182,Planilha2!$A$2:$F$305,6,0)</f>
        <v>TÉCNICO JUDICIÁRIO</v>
      </c>
      <c r="E182" s="57" t="s">
        <v>1114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1115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1115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5" t="s">
        <v>961</v>
      </c>
      <c r="B187" s="226"/>
      <c r="C187" s="226"/>
      <c r="D187" s="227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1108</v>
      </c>
      <c r="F192" s="166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7" t="s">
        <v>1069</v>
      </c>
      <c r="F193" s="168">
        <f>COUNTIF(D7:D200,E193)</f>
        <v>1</v>
      </c>
    </row>
    <row r="194" spans="3:7" ht="33" customHeight="1" x14ac:dyDescent="0.25">
      <c r="E194" s="167" t="s">
        <v>49</v>
      </c>
      <c r="F194" s="168">
        <f>COUNTIF(D7:D193,E194)</f>
        <v>15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1111</v>
      </c>
      <c r="F196" s="168">
        <f>SUM(F194:F195)</f>
        <v>44</v>
      </c>
    </row>
    <row r="197" spans="3:7" ht="33" customHeight="1" x14ac:dyDescent="0.25">
      <c r="E197" s="167" t="s">
        <v>789</v>
      </c>
      <c r="F197" s="168">
        <f>COUNTIF(D7:D194,E197)</f>
        <v>24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1113</v>
      </c>
      <c r="F199" s="172">
        <f>SUM(F197:F198)</f>
        <v>36</v>
      </c>
      <c r="G199" s="59"/>
    </row>
    <row r="200" spans="3:7" ht="33" customHeight="1" thickBot="1" x14ac:dyDescent="0.3">
      <c r="E200" s="37" t="s">
        <v>1109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46"/>
      <c r="E202" s="246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89:D94 D103:D106 D139:D146 D181:D184 D169:D173 D54:D58 D35:D44 D66:D72 D79:D81 D124:D131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1104</v>
      </c>
      <c r="B3" t="s">
        <v>1107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1069</v>
      </c>
      <c r="B10" s="164">
        <v>5</v>
      </c>
    </row>
    <row r="11" spans="1:2" x14ac:dyDescent="0.25">
      <c r="A11" s="163" t="s">
        <v>1105</v>
      </c>
      <c r="B11" s="164"/>
    </row>
    <row r="12" spans="1:2" x14ac:dyDescent="0.25">
      <c r="A12" s="163" t="s">
        <v>1106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2022-08-01T16:37:51Z</dcterms:modified>
</cp:coreProperties>
</file>