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rh_supes\SEPROV\LOTAÇÃO\2022\Publicação no Transparência\"/>
    </mc:Choice>
  </mc:AlternateContent>
  <xr:revisionPtr revIDLastSave="0" documentId="13_ncr:1_{65326171-09D2-4A64-8DEA-D6F367670A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tação CJF" sheetId="1" r:id="rId1"/>
    <sheet name="CJ'S" sheetId="6" r:id="rId2"/>
    <sheet name="Planilha2" sheetId="2" state="hidden" r:id="rId3"/>
    <sheet name="Planilha3" sheetId="3" state="hidden" r:id="rId4"/>
  </sheets>
  <definedNames>
    <definedName name="_xlnm._FilterDatabase" localSheetId="1" hidden="1">'CJ''S'!$A$54:$F$61</definedName>
    <definedName name="_xlnm._FilterDatabase" localSheetId="0" hidden="1">'Lotação CJF'!$A$115:$F$150</definedName>
    <definedName name="_xlnm.Print_Area" localSheetId="1">'CJ''S'!$A$1:$F$144</definedName>
    <definedName name="_xlnm.Print_Area" localSheetId="0">'Lotação CJF'!$A$1:$I$388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0" i="1" l="1"/>
  <c r="D235" i="1"/>
  <c r="D354" i="1"/>
  <c r="D263" i="1"/>
  <c r="D17" i="1"/>
  <c r="D344" i="1" l="1"/>
  <c r="D277" i="1" l="1"/>
  <c r="D269" i="1" l="1"/>
  <c r="D326" i="1" l="1"/>
  <c r="F150" i="1" l="1"/>
  <c r="F183" i="1"/>
  <c r="F243" i="1"/>
  <c r="F289" i="1"/>
  <c r="F311" i="1"/>
  <c r="F336" i="1"/>
  <c r="F365" i="1"/>
  <c r="D299" i="1" l="1"/>
  <c r="D168" i="1" l="1"/>
  <c r="D167" i="1"/>
  <c r="F23" i="1" l="1"/>
  <c r="D346" i="1" l="1"/>
  <c r="C35" i="6" l="1"/>
  <c r="D35" i="6"/>
  <c r="E35" i="6"/>
  <c r="F35" i="6"/>
  <c r="B35" i="6"/>
  <c r="D48" i="1" l="1"/>
  <c r="C108" i="6" l="1"/>
  <c r="D108" i="6"/>
  <c r="E108" i="6"/>
  <c r="F108" i="6"/>
  <c r="B108" i="6"/>
  <c r="C97" i="6"/>
  <c r="D97" i="6"/>
  <c r="E97" i="6"/>
  <c r="F97" i="6"/>
  <c r="B97" i="6"/>
  <c r="C90" i="6"/>
  <c r="D90" i="6"/>
  <c r="E90" i="6"/>
  <c r="F90" i="6"/>
  <c r="B90" i="6"/>
  <c r="C37" i="6"/>
  <c r="D37" i="6"/>
  <c r="E37" i="6"/>
  <c r="F37" i="6"/>
  <c r="B37" i="6"/>
  <c r="C34" i="6"/>
  <c r="D34" i="6"/>
  <c r="E34" i="6"/>
  <c r="F34" i="6"/>
  <c r="B34" i="6"/>
  <c r="F111" i="1"/>
  <c r="D214" i="1" l="1"/>
  <c r="D285" i="1" l="1"/>
  <c r="C101" i="6" l="1"/>
  <c r="D101" i="6"/>
  <c r="B101" i="6"/>
  <c r="D106" i="1" l="1"/>
  <c r="F90" i="1" l="1"/>
  <c r="F59" i="1"/>
  <c r="B33" i="6" l="1"/>
  <c r="C33" i="6"/>
  <c r="D33" i="6"/>
  <c r="D84" i="1"/>
  <c r="C40" i="6" l="1"/>
  <c r="E40" i="6"/>
  <c r="F40" i="6"/>
  <c r="B40" i="6"/>
  <c r="C7" i="6" l="1"/>
  <c r="C143" i="6"/>
  <c r="E143" i="6"/>
  <c r="F143" i="6"/>
  <c r="B143" i="6"/>
  <c r="C142" i="6"/>
  <c r="D142" i="6"/>
  <c r="E142" i="6"/>
  <c r="F142" i="6"/>
  <c r="B142" i="6"/>
  <c r="C141" i="6"/>
  <c r="D141" i="6"/>
  <c r="E141" i="6"/>
  <c r="F141" i="6"/>
  <c r="B141" i="6"/>
  <c r="C134" i="6"/>
  <c r="D134" i="6"/>
  <c r="E134" i="6"/>
  <c r="F134" i="6"/>
  <c r="B134" i="6"/>
  <c r="C133" i="6"/>
  <c r="D133" i="6"/>
  <c r="E133" i="6"/>
  <c r="F133" i="6"/>
  <c r="B133" i="6"/>
  <c r="C132" i="6"/>
  <c r="D132" i="6"/>
  <c r="E132" i="6"/>
  <c r="F132" i="6"/>
  <c r="B132" i="6"/>
  <c r="C131" i="6"/>
  <c r="E131" i="6"/>
  <c r="F131" i="6"/>
  <c r="B131" i="6"/>
  <c r="C130" i="6"/>
  <c r="D130" i="6"/>
  <c r="E130" i="6"/>
  <c r="F130" i="6"/>
  <c r="B130" i="6"/>
  <c r="C124" i="6"/>
  <c r="D124" i="6"/>
  <c r="E124" i="6"/>
  <c r="F124" i="6"/>
  <c r="B124" i="6"/>
  <c r="C123" i="6"/>
  <c r="D123" i="6"/>
  <c r="E123" i="6"/>
  <c r="F123" i="6"/>
  <c r="B123" i="6"/>
  <c r="C122" i="6"/>
  <c r="D122" i="6"/>
  <c r="E122" i="6"/>
  <c r="F122" i="6"/>
  <c r="B122" i="6"/>
  <c r="C121" i="6"/>
  <c r="D121" i="6"/>
  <c r="E121" i="6"/>
  <c r="F121" i="6"/>
  <c r="B121" i="6"/>
  <c r="C120" i="6"/>
  <c r="D120" i="6"/>
  <c r="E120" i="6"/>
  <c r="F120" i="6"/>
  <c r="B120" i="6"/>
  <c r="C119" i="6"/>
  <c r="D119" i="6"/>
  <c r="E119" i="6"/>
  <c r="F119" i="6"/>
  <c r="B119" i="6"/>
  <c r="C118" i="6"/>
  <c r="D118" i="6"/>
  <c r="E118" i="6"/>
  <c r="F118" i="6"/>
  <c r="B118" i="6"/>
  <c r="C117" i="6"/>
  <c r="D117" i="6"/>
  <c r="E117" i="6"/>
  <c r="F117" i="6"/>
  <c r="B117" i="6"/>
  <c r="C111" i="6"/>
  <c r="D111" i="6"/>
  <c r="E111" i="6"/>
  <c r="F111" i="6"/>
  <c r="B111" i="6"/>
  <c r="C110" i="6"/>
  <c r="E110" i="6"/>
  <c r="F110" i="6"/>
  <c r="B110" i="6"/>
  <c r="C109" i="6"/>
  <c r="D109" i="6"/>
  <c r="E109" i="6"/>
  <c r="F109" i="6"/>
  <c r="B109" i="6"/>
  <c r="C107" i="6"/>
  <c r="D107" i="6"/>
  <c r="E107" i="6"/>
  <c r="F107" i="6"/>
  <c r="B107" i="6"/>
  <c r="E101" i="6"/>
  <c r="F101" i="6"/>
  <c r="C100" i="6"/>
  <c r="D100" i="6"/>
  <c r="E100" i="6"/>
  <c r="F100" i="6"/>
  <c r="B100" i="6"/>
  <c r="C99" i="6"/>
  <c r="D99" i="6"/>
  <c r="E99" i="6"/>
  <c r="F99" i="6"/>
  <c r="B99" i="6"/>
  <c r="C96" i="6"/>
  <c r="D96" i="6"/>
  <c r="E96" i="6"/>
  <c r="F96" i="6"/>
  <c r="B96" i="6"/>
  <c r="C89" i="6"/>
  <c r="D89" i="6"/>
  <c r="E89" i="6"/>
  <c r="F89" i="6"/>
  <c r="B89" i="6"/>
  <c r="C83" i="6"/>
  <c r="E83" i="6"/>
  <c r="F83" i="6"/>
  <c r="B83" i="6"/>
  <c r="C82" i="6"/>
  <c r="D82" i="6"/>
  <c r="E82" i="6"/>
  <c r="F82" i="6"/>
  <c r="B82" i="6"/>
  <c r="C81" i="6"/>
  <c r="E81" i="6"/>
  <c r="F81" i="6"/>
  <c r="B81" i="6"/>
  <c r="C75" i="6"/>
  <c r="D75" i="6"/>
  <c r="E75" i="6"/>
  <c r="F75" i="6"/>
  <c r="B75" i="6"/>
  <c r="C74" i="6"/>
  <c r="D74" i="6"/>
  <c r="E74" i="6"/>
  <c r="F74" i="6"/>
  <c r="B74" i="6"/>
  <c r="C73" i="6"/>
  <c r="E73" i="6"/>
  <c r="F73" i="6"/>
  <c r="B73" i="6"/>
  <c r="C72" i="6"/>
  <c r="D72" i="6"/>
  <c r="E72" i="6"/>
  <c r="F72" i="6"/>
  <c r="B72" i="6"/>
  <c r="C66" i="6"/>
  <c r="E66" i="6"/>
  <c r="F66" i="6"/>
  <c r="B66" i="6"/>
  <c r="C65" i="6"/>
  <c r="D65" i="6"/>
  <c r="E65" i="6"/>
  <c r="F65" i="6"/>
  <c r="B65" i="6"/>
  <c r="C60" i="6"/>
  <c r="D60" i="6"/>
  <c r="E60" i="6"/>
  <c r="F60" i="6"/>
  <c r="B60" i="6"/>
  <c r="C59" i="6"/>
  <c r="D59" i="6"/>
  <c r="E59" i="6"/>
  <c r="F59" i="6"/>
  <c r="B59" i="6"/>
  <c r="C58" i="6"/>
  <c r="D58" i="6"/>
  <c r="E58" i="6"/>
  <c r="F58" i="6"/>
  <c r="B58" i="6"/>
  <c r="C57" i="6"/>
  <c r="E57" i="6"/>
  <c r="F57" i="6"/>
  <c r="B57" i="6"/>
  <c r="C56" i="6"/>
  <c r="E56" i="6"/>
  <c r="F56" i="6"/>
  <c r="B56" i="6"/>
  <c r="C55" i="6"/>
  <c r="D55" i="6"/>
  <c r="F55" i="6"/>
  <c r="B55" i="6"/>
  <c r="C49" i="6"/>
  <c r="D49" i="6"/>
  <c r="E49" i="6"/>
  <c r="F49" i="6"/>
  <c r="B49" i="6"/>
  <c r="C48" i="6"/>
  <c r="E48" i="6"/>
  <c r="F48" i="6"/>
  <c r="B48" i="6"/>
  <c r="C47" i="6"/>
  <c r="E47" i="6"/>
  <c r="F47" i="6"/>
  <c r="B47" i="6"/>
  <c r="F46" i="6"/>
  <c r="C46" i="6"/>
  <c r="D46" i="6"/>
  <c r="E46" i="6"/>
  <c r="B46" i="6"/>
  <c r="D265" i="1"/>
  <c r="D110" i="6" s="1"/>
  <c r="F98" i="6" l="1"/>
  <c r="F102" i="6" s="1"/>
  <c r="D98" i="6"/>
  <c r="F125" i="6"/>
  <c r="C39" i="6"/>
  <c r="D39" i="6"/>
  <c r="E39" i="6"/>
  <c r="F39" i="6"/>
  <c r="B39" i="6"/>
  <c r="C38" i="6"/>
  <c r="D38" i="6"/>
  <c r="E38" i="6"/>
  <c r="F38" i="6"/>
  <c r="B38" i="6"/>
  <c r="E33" i="6"/>
  <c r="F33" i="6"/>
  <c r="C32" i="6"/>
  <c r="D32" i="6"/>
  <c r="E32" i="6"/>
  <c r="B32" i="6"/>
  <c r="D31" i="6"/>
  <c r="E31" i="6"/>
  <c r="F31" i="6"/>
  <c r="B31" i="6"/>
  <c r="C25" i="6"/>
  <c r="D25" i="6"/>
  <c r="E25" i="6"/>
  <c r="F25" i="6"/>
  <c r="B25" i="6"/>
  <c r="C24" i="6"/>
  <c r="E24" i="6"/>
  <c r="F24" i="6"/>
  <c r="B24" i="6"/>
  <c r="C23" i="6"/>
  <c r="D23" i="6"/>
  <c r="E23" i="6"/>
  <c r="F23" i="6"/>
  <c r="B23" i="6"/>
  <c r="C22" i="6"/>
  <c r="D22" i="6"/>
  <c r="E22" i="6"/>
  <c r="F22" i="6"/>
  <c r="B22" i="6"/>
  <c r="C16" i="6"/>
  <c r="D16" i="6"/>
  <c r="E16" i="6"/>
  <c r="F16" i="6"/>
  <c r="B16" i="6"/>
  <c r="C15" i="6"/>
  <c r="E15" i="6"/>
  <c r="F15" i="6"/>
  <c r="B15" i="6"/>
  <c r="F14" i="6"/>
  <c r="E14" i="6"/>
  <c r="C14" i="6"/>
  <c r="D14" i="6"/>
  <c r="B14" i="6"/>
  <c r="E55" i="6"/>
  <c r="F41" i="6" l="1"/>
  <c r="C9" i="6"/>
  <c r="D9" i="6"/>
  <c r="E9" i="6"/>
  <c r="F9" i="6"/>
  <c r="B9" i="6"/>
  <c r="E8" i="6"/>
  <c r="F144" i="6" l="1"/>
  <c r="F135" i="6"/>
  <c r="F112" i="6"/>
  <c r="F91" i="6"/>
  <c r="F84" i="6"/>
  <c r="F76" i="6"/>
  <c r="F67" i="6"/>
  <c r="F61" i="6"/>
  <c r="F50" i="6"/>
  <c r="F26" i="6"/>
  <c r="F17" i="6"/>
  <c r="F10" i="6"/>
  <c r="F146" i="6" l="1"/>
  <c r="I204" i="1"/>
  <c r="F205" i="1"/>
  <c r="F204" i="1"/>
  <c r="F203" i="1"/>
  <c r="F158" i="1"/>
  <c r="D279" i="1" l="1"/>
  <c r="D342" i="1" l="1"/>
  <c r="D317" i="1" l="1"/>
  <c r="D131" i="6" l="1"/>
  <c r="D103" i="1" l="1"/>
  <c r="D131" i="1" l="1"/>
  <c r="D124" i="1"/>
  <c r="F37" i="1" l="1"/>
  <c r="D30" i="1"/>
  <c r="D15" i="6" l="1"/>
  <c r="D117" i="1"/>
  <c r="D56" i="6" l="1"/>
  <c r="D355" i="1"/>
  <c r="D233" i="1" l="1"/>
  <c r="I205" i="1" l="1"/>
  <c r="I203" i="1"/>
  <c r="I202" i="1"/>
  <c r="I201" i="1"/>
  <c r="I200" i="1"/>
  <c r="I206" i="1" l="1"/>
  <c r="D319" i="1" l="1"/>
  <c r="D320" i="1"/>
  <c r="D327" i="1"/>
  <c r="D118" i="1" l="1"/>
  <c r="D298" i="1"/>
  <c r="D101" i="1"/>
  <c r="D48" i="6" s="1"/>
  <c r="D100" i="1"/>
  <c r="D96" i="1"/>
  <c r="D40" i="6"/>
  <c r="D79" i="1"/>
  <c r="D271" i="1"/>
  <c r="D270" i="1"/>
  <c r="D267" i="1"/>
  <c r="D11" i="1"/>
  <c r="D331" i="1"/>
  <c r="D264" i="1"/>
  <c r="D273" i="1"/>
  <c r="D232" i="1"/>
  <c r="D240" i="1"/>
  <c r="D353" i="1"/>
  <c r="D143" i="6" s="1"/>
  <c r="D360" i="1"/>
  <c r="D356" i="1"/>
  <c r="F242" i="1" l="1"/>
  <c r="I68" i="1"/>
  <c r="F88" i="1"/>
  <c r="F89" i="1"/>
  <c r="I69" i="1"/>
  <c r="F109" i="1"/>
  <c r="F110" i="1"/>
  <c r="I100" i="1"/>
  <c r="I217" i="1"/>
  <c r="I213" i="1"/>
  <c r="I216" i="1"/>
  <c r="I214" i="1"/>
  <c r="F241" i="1"/>
  <c r="I215" i="1"/>
  <c r="I212" i="1"/>
  <c r="D47" i="6"/>
  <c r="I99" i="1"/>
  <c r="I72" i="1"/>
  <c r="D57" i="6"/>
  <c r="I71" i="1"/>
  <c r="I70" i="1"/>
  <c r="I67" i="1"/>
  <c r="D45" i="1"/>
  <c r="I218" i="1" l="1"/>
  <c r="I73" i="1"/>
  <c r="D329" i="1"/>
  <c r="I319" i="1" s="1"/>
  <c r="I321" i="1" l="1"/>
  <c r="I322" i="1"/>
  <c r="I320" i="1"/>
  <c r="I318" i="1"/>
  <c r="F334" i="1"/>
  <c r="F335" i="1"/>
  <c r="I317" i="1"/>
  <c r="D16" i="1" l="1"/>
  <c r="D15" i="1"/>
  <c r="D14" i="1"/>
  <c r="F22" i="1" l="1"/>
  <c r="I12" i="1"/>
  <c r="I14" i="1"/>
  <c r="I13" i="1"/>
  <c r="I11" i="1"/>
  <c r="F21" i="1"/>
  <c r="I10" i="1"/>
  <c r="I9" i="1"/>
  <c r="I15" i="1" l="1"/>
  <c r="D155" i="1"/>
  <c r="D66" i="6" s="1"/>
  <c r="F156" i="1" l="1"/>
  <c r="I159" i="1"/>
  <c r="I157" i="1"/>
  <c r="I154" i="1"/>
  <c r="I155" i="1"/>
  <c r="I156" i="1"/>
  <c r="I158" i="1"/>
  <c r="F157" i="1"/>
  <c r="I160" i="1" l="1"/>
  <c r="D281" i="1" l="1"/>
  <c r="D282" i="1"/>
  <c r="D283" i="1"/>
  <c r="D284" i="1"/>
  <c r="I252" i="1" l="1"/>
  <c r="F288" i="1"/>
  <c r="F287" i="1"/>
  <c r="I253" i="1"/>
  <c r="I254" i="1"/>
  <c r="I251" i="1"/>
  <c r="D32" i="1"/>
  <c r="D31" i="1"/>
  <c r="D190" i="1"/>
  <c r="I257" i="1" l="1"/>
  <c r="F35" i="1"/>
  <c r="F36" i="1"/>
  <c r="I31" i="1"/>
  <c r="I30" i="1"/>
  <c r="I33" i="1"/>
  <c r="I29" i="1"/>
  <c r="I32" i="1"/>
  <c r="I34" i="1"/>
  <c r="I35" i="1" l="1"/>
  <c r="D352" i="1" l="1"/>
  <c r="D359" i="1" l="1"/>
  <c r="I344" i="1" s="1"/>
  <c r="I348" i="1" l="1"/>
  <c r="I347" i="1"/>
  <c r="I343" i="1"/>
  <c r="I345" i="1"/>
  <c r="I346" i="1"/>
  <c r="F364" i="1"/>
  <c r="F363" i="1"/>
  <c r="F195" i="1"/>
  <c r="I349" i="1" l="1"/>
  <c r="D165" i="1"/>
  <c r="I296" i="1"/>
  <c r="D191" i="1"/>
  <c r="D83" i="6" s="1"/>
  <c r="D188" i="1"/>
  <c r="D164" i="1"/>
  <c r="D170" i="1"/>
  <c r="D176" i="1"/>
  <c r="D177" i="1"/>
  <c r="D125" i="1"/>
  <c r="D129" i="1"/>
  <c r="D143" i="1"/>
  <c r="D53" i="1"/>
  <c r="D44" i="1"/>
  <c r="D50" i="1"/>
  <c r="I122" i="1" l="1"/>
  <c r="F182" i="1"/>
  <c r="F149" i="1"/>
  <c r="F148" i="1"/>
  <c r="I123" i="1"/>
  <c r="F58" i="1"/>
  <c r="I44" i="1"/>
  <c r="F57" i="1"/>
  <c r="I43" i="1"/>
  <c r="D73" i="6"/>
  <c r="I170" i="1"/>
  <c r="I167" i="1"/>
  <c r="I120" i="1"/>
  <c r="D81" i="6"/>
  <c r="I190" i="1"/>
  <c r="I121" i="1"/>
  <c r="I101" i="1"/>
  <c r="D24" i="6"/>
  <c r="I46" i="1"/>
  <c r="I301" i="1"/>
  <c r="I300" i="1"/>
  <c r="I299" i="1"/>
  <c r="I298" i="1"/>
  <c r="I297" i="1"/>
  <c r="I103" i="1"/>
  <c r="I105" i="1"/>
  <c r="I104" i="1"/>
  <c r="I171" i="1"/>
  <c r="I169" i="1"/>
  <c r="I191" i="1"/>
  <c r="I194" i="1"/>
  <c r="I193" i="1"/>
  <c r="I192" i="1"/>
  <c r="I124" i="1"/>
  <c r="F310" i="1"/>
  <c r="F181" i="1"/>
  <c r="F194" i="1"/>
  <c r="F193" i="1"/>
  <c r="I166" i="1"/>
  <c r="I168" i="1"/>
  <c r="I119" i="1"/>
  <c r="I189" i="1"/>
  <c r="I323" i="1"/>
  <c r="I42" i="1"/>
  <c r="I47" i="1"/>
  <c r="I45" i="1"/>
  <c r="F309" i="1"/>
  <c r="E373" i="1" l="1"/>
  <c r="E371" i="1"/>
  <c r="E369" i="1"/>
  <c r="E370" i="1"/>
  <c r="E372" i="1"/>
  <c r="E368" i="1"/>
  <c r="I195" i="1"/>
  <c r="I302" i="1"/>
  <c r="I106" i="1"/>
  <c r="I125" i="1"/>
  <c r="I172" i="1"/>
  <c r="I48" i="1"/>
  <c r="E37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<sst xmlns="http://schemas.openxmlformats.org/spreadsheetml/2006/main" count="3529" uniqueCount="1102">
  <si>
    <t>PRESIDÊNCIA - PR</t>
  </si>
  <si>
    <t>UNIDADE DE LOTAÇÃO</t>
  </si>
  <si>
    <t>MAT</t>
  </si>
  <si>
    <t>NOME</t>
  </si>
  <si>
    <t>CARGO/FUNÇÃO</t>
  </si>
  <si>
    <t>Total de servidores  na Presidência: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</si>
  <si>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</si>
  <si>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</si>
  <si>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</si>
  <si>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</si>
  <si>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</si>
  <si>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</si>
  <si>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MARIA DA CONCEIÇÃO  DE ARAÚJO ALBUQUERQUE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</si>
  <si>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</si>
  <si>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</si>
  <si>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</si>
  <si>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</si>
  <si>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</si>
  <si>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</si>
  <si>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</si>
  <si>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</si>
  <si>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</si>
  <si>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</si>
  <si>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</si>
  <si>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</si>
  <si>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GABINETE – GAB-SG</t>
  </si>
  <si>
    <t>ASSISTENTE III / FC03</t>
  </si>
  <si>
    <t>WILDNA LUCENA DE OLIVEIRA</t>
  </si>
  <si>
    <t>FABIO COSTA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</si>
  <si>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</si>
  <si>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</si>
  <si>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</si>
  <si>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</si>
  <si>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</si>
  <si>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</si>
  <si>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</si>
  <si>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</si>
  <si>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</si>
  <si>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</si>
  <si>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</si>
  <si>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</si>
  <si>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</si>
  <si>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</si>
  <si>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</si>
  <si>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</si>
  <si>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</si>
  <si>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ANTÔNIO KRONENBERGER</t>
  </si>
  <si>
    <t>SILVANA CONCEIÇÃO DIAS SOARES</t>
  </si>
  <si>
    <t>MARCOS TEIXEIRA</t>
  </si>
  <si>
    <t>EDIMILSON CAVALCANTE DE OLIVEIRA</t>
  </si>
  <si>
    <t>ALZIRA LÚCIA GUEDES FIDELIS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</si>
  <si>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</si>
  <si>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</si>
  <si>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</si>
  <si>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</si>
  <si>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</si>
  <si>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</si>
  <si>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</si>
  <si>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</si>
  <si>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</si>
  <si>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</si>
  <si>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</si>
  <si>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</si>
  <si>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</si>
  <si>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 xml:space="preserve">FERNANDO SUZUKI SILVA 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</si>
  <si>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</si>
  <si>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</si>
  <si>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</si>
  <si>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</si>
  <si>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</si>
  <si>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</si>
  <si>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</si>
  <si>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</si>
  <si>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</si>
  <si>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</si>
  <si>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SEÇÃO DE SUPORTE À INFRAESTRUTURA – SESINF</t>
  </si>
  <si>
    <t>SEÇÃO DE ATENDIMENTO E SUPORTE AO USUÁRIO – SEATEN</t>
  </si>
  <si>
    <t>VALERIA PRADO ARCIRIO DE OLIVEIRA BRAGA</t>
  </si>
  <si>
    <t>WALDEMAR ANTONIO ALVES</t>
  </si>
  <si>
    <t>SEÇÃO DE SUPORTE A SERVIÇOS – SESSER</t>
  </si>
  <si>
    <t>ADRIANA JESUS DE MORAIS</t>
  </si>
  <si>
    <t>RUI NÓBREGA DA SILVA LEAL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</si>
  <si>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</si>
  <si>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</si>
  <si>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</si>
  <si>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</si>
  <si>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</si>
  <si>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</si>
  <si>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</si>
  <si>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</si>
  <si>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</si>
  <si>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</si>
  <si>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</si>
  <si>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</si>
  <si>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</si>
  <si>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</si>
  <si>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</si>
  <si>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</si>
  <si>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</si>
  <si>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</si>
  <si>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</si>
  <si>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</si>
  <si>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</si>
  <si>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</si>
  <si>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</si>
  <si>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</si>
  <si>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</si>
  <si>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</si>
  <si>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</si>
  <si>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</si>
  <si>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</si>
  <si>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</si>
  <si>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</si>
  <si>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</si>
  <si>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</si>
  <si>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</si>
  <si>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</si>
  <si>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</si>
  <si>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</si>
  <si>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</si>
  <si>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</si>
  <si>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</si>
  <si>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SEÇÃO DE POLÍTICAS DE GESTÃO DE PESSOAS – SEPOGE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</si>
  <si>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</si>
  <si>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</si>
  <si>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</si>
  <si>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</si>
  <si>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</si>
  <si>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</si>
  <si>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</si>
  <si>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</si>
  <si>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</si>
  <si>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</si>
  <si>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</si>
  <si>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</si>
  <si>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</si>
  <si>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</si>
  <si>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</si>
  <si>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</si>
  <si>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MILCA CÉLIA GUSMÃO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</si>
  <si>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</si>
  <si>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</si>
  <si>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</si>
  <si>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</si>
  <si>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</si>
  <si>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</si>
  <si>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</si>
  <si>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</si>
  <si>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</si>
  <si>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</si>
  <si>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</si>
  <si>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</si>
  <si>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</si>
  <si>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</si>
  <si>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</si>
  <si>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</si>
  <si>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</si>
  <si>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</si>
  <si>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</si>
  <si>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</si>
  <si>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</si>
  <si>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ADELSON ROCHA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</si>
  <si>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</si>
  <si>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</si>
  <si>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</si>
  <si>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</si>
  <si>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</si>
  <si>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</si>
  <si>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</si>
  <si>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</si>
  <si>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</si>
  <si>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</si>
  <si>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</si>
  <si>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</si>
  <si>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</si>
  <si>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</si>
  <si>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</si>
  <si>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</si>
  <si>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</si>
  <si>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</si>
  <si>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</si>
  <si>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</si>
  <si>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</si>
  <si>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</si>
  <si>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</si>
  <si>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</si>
  <si>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</si>
  <si>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</si>
  <si>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</si>
  <si>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</si>
  <si>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</si>
  <si>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</si>
  <si>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</si>
  <si>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</si>
  <si>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</si>
  <si>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REMOVIDA/SJPE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</si>
  <si>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</si>
  <si>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</si>
  <si>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</si>
  <si>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</si>
  <si>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</si>
  <si>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GABRIELLY DE FÁTIMA RIBEIRO</t>
  </si>
  <si>
    <t>MARCOS FERREIRA DE SOUSA</t>
  </si>
  <si>
    <t xml:space="preserve">SILVANA OLIVEIRA CABRAL DE VASCONCELLOS </t>
  </si>
  <si>
    <t>REMOVIDA/SJSE</t>
  </si>
  <si>
    <t>THIAGO SANTOS MUTTI</t>
  </si>
  <si>
    <t xml:space="preserve">SAMARA ARAÚJO ALVES DAMASCENO </t>
  </si>
  <si>
    <t>AURELINO SOUZA PIRES</t>
  </si>
  <si>
    <t>MARCUS AURELIUS SOARES DE ARAÚJO</t>
  </si>
  <si>
    <t>IELDA FERREIRA ALVES</t>
  </si>
  <si>
    <t>REMOVIDA/SJPI</t>
  </si>
  <si>
    <t>MÁRCIO FORTUNA GARCÊS E MENEZES</t>
  </si>
  <si>
    <t xml:space="preserve">VIVIAN BRANDÃO SILVA 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</si>
  <si>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</si>
  <si>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</si>
  <si>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</si>
  <si>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</si>
  <si>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</si>
  <si>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</si>
  <si>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</si>
  <si>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</si>
  <si>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 xml:space="preserve">LIGIA CERQUEIRA MENDES  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</si>
  <si>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</si>
  <si>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</si>
  <si>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</si>
  <si>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</si>
  <si>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</si>
  <si>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</si>
  <si>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</si>
  <si>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</si>
  <si>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</si>
  <si>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</si>
  <si>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</si>
  <si>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</si>
  <si>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</si>
  <si>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</si>
  <si>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</si>
  <si>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</si>
  <si>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</si>
  <si>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</si>
  <si>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</si>
  <si>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</si>
  <si>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</si>
  <si>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</si>
  <si>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</si>
  <si>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</si>
  <si>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</si>
  <si>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</si>
  <si>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</si>
  <si>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</si>
  <si>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</si>
  <si>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</si>
  <si>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</si>
  <si>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</si>
  <si>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</si>
  <si>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</si>
  <si>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</si>
  <si>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</si>
  <si>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</si>
  <si>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</si>
  <si>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</si>
  <si>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</si>
  <si>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</si>
  <si>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</si>
  <si>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</si>
  <si>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</si>
  <si>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</si>
  <si>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</si>
  <si>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</si>
  <si>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</si>
  <si>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</si>
  <si>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</si>
  <si>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</si>
  <si>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</si>
  <si>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</si>
  <si>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</si>
  <si>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</si>
  <si>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</si>
  <si>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</si>
  <si>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</si>
  <si>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</si>
  <si>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</si>
  <si>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</si>
  <si>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</si>
  <si>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</si>
  <si>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</si>
  <si>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</si>
  <si>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</si>
  <si>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</si>
  <si>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</si>
  <si>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</si>
  <si>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</si>
  <si>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</si>
  <si>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</si>
  <si>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</si>
  <si>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</si>
  <si>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</si>
  <si>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</si>
  <si>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</si>
  <si>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</si>
  <si>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</si>
  <si>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</si>
  <si>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</si>
  <si>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</si>
  <si>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</si>
  <si>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</si>
  <si>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</si>
  <si>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</si>
  <si>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</si>
  <si>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</si>
  <si>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</si>
  <si>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</si>
  <si>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</si>
  <si>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</si>
  <si>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</si>
  <si>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</si>
  <si>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</si>
  <si>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</si>
  <si>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</si>
  <si>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</si>
  <si>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</si>
  <si>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</si>
  <si>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</si>
  <si>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</si>
  <si>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</si>
  <si>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</si>
  <si>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</si>
  <si>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</si>
  <si>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</si>
  <si>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</si>
  <si>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</si>
  <si>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</si>
  <si>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</si>
  <si>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</si>
  <si>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</si>
  <si>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</si>
  <si>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</si>
  <si>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</si>
  <si>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</si>
  <si>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</si>
  <si>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</si>
  <si>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</si>
  <si>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</si>
  <si>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</si>
  <si>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</si>
  <si>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</si>
  <si>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</si>
  <si>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</si>
  <si>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</si>
  <si>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</si>
  <si>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</si>
  <si>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</si>
  <si>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</si>
  <si>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</si>
  <si>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</si>
  <si>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</si>
  <si>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</si>
  <si>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</si>
  <si>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</si>
  <si>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</si>
  <si>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</si>
  <si>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</si>
  <si>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</si>
  <si>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</si>
  <si>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</si>
  <si>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</si>
  <si>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</si>
  <si>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</si>
  <si>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</si>
  <si>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</si>
  <si>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</si>
  <si>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</si>
  <si>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</si>
  <si>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</si>
  <si>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</si>
  <si>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</si>
  <si>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</si>
  <si>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</si>
  <si>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</si>
  <si>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</si>
  <si>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</si>
  <si>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</si>
  <si>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</si>
  <si>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</si>
  <si>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</si>
  <si>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</si>
  <si>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</si>
  <si>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</si>
  <si>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</si>
  <si>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</si>
  <si>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</si>
  <si>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</si>
  <si>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</si>
  <si>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</si>
  <si>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</si>
  <si>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</si>
  <si>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</si>
  <si>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</si>
  <si>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</si>
  <si>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</si>
  <si>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</si>
  <si>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</si>
  <si>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</si>
  <si>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</si>
  <si>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</si>
  <si>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</si>
  <si>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</si>
  <si>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</si>
  <si>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</si>
  <si>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</si>
  <si>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</si>
  <si>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</si>
  <si>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</si>
  <si>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</si>
  <si>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</si>
  <si>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</si>
  <si>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</si>
  <si>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</si>
  <si>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</si>
  <si>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</si>
  <si>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</si>
  <si>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</si>
  <si>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</si>
  <si>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</si>
  <si>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</si>
  <si>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</si>
  <si>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</si>
  <si>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</si>
  <si>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</si>
  <si>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</si>
  <si>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</si>
  <si>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</si>
  <si>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</si>
  <si>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</si>
  <si>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</si>
  <si>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</si>
  <si>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</si>
  <si>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</si>
  <si>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</si>
  <si>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</si>
  <si>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</si>
  <si>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</si>
  <si>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</si>
  <si>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</si>
  <si>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</si>
  <si>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</si>
  <si>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</si>
  <si>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</si>
  <si>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</si>
  <si>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</si>
  <si>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</si>
  <si>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</si>
  <si>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</si>
  <si>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</si>
  <si>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</si>
  <si>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</si>
  <si>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</si>
  <si>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</si>
  <si>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</si>
  <si>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</si>
  <si>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</si>
  <si>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</si>
  <si>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</si>
  <si>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</si>
  <si>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</si>
  <si>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</si>
  <si>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</si>
  <si>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</si>
  <si>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</si>
  <si>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</si>
  <si>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</si>
  <si>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</si>
  <si>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</si>
  <si>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</si>
  <si>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</si>
  <si>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</si>
  <si>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</si>
  <si>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</si>
  <si>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</si>
  <si>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</si>
  <si>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</si>
  <si>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</si>
  <si>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</si>
  <si>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</si>
  <si>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</si>
  <si>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</si>
  <si>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</si>
  <si>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</si>
  <si>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</si>
  <si>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</si>
  <si>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</si>
  <si>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</si>
  <si>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</si>
  <si>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</si>
  <si>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</si>
  <si>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</si>
  <si>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</si>
  <si>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</si>
  <si>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</si>
  <si>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</si>
  <si>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</si>
  <si>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</si>
  <si>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</si>
  <si>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</si>
  <si>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</si>
  <si>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</si>
  <si>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</si>
  <si>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</si>
  <si>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</si>
  <si>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</si>
  <si>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</si>
  <si>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</si>
  <si>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</si>
  <si>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</si>
  <si>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</si>
  <si>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</si>
  <si>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</si>
  <si>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</si>
  <si>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</si>
  <si>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</si>
  <si>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</si>
  <si>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</si>
  <si>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</si>
  <si>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</si>
  <si>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</si>
  <si>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</si>
  <si>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</si>
  <si>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</si>
  <si>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</si>
  <si>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</si>
  <si>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</si>
  <si>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</si>
  <si>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</si>
  <si>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</si>
  <si>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</si>
  <si>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</si>
  <si>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</si>
  <si>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</si>
  <si>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</si>
  <si>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</si>
  <si>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</si>
  <si>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</si>
  <si>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</si>
  <si>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</si>
  <si>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</si>
  <si>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</si>
  <si>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</si>
  <si>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</si>
  <si>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</si>
  <si>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</si>
  <si>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</si>
  <si>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</si>
  <si>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</si>
  <si>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</si>
  <si>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</si>
  <si>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</si>
  <si>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</si>
  <si>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</si>
  <si>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</si>
  <si>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</si>
  <si>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</si>
  <si>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</si>
  <si>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</si>
  <si>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</si>
  <si>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</si>
  <si>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</si>
  <si>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</si>
  <si>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</si>
  <si>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</si>
  <si>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</si>
  <si>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</si>
  <si>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</si>
  <si>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</si>
  <si>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</si>
  <si>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</si>
  <si>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</si>
  <si>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</si>
  <si>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</si>
  <si>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</si>
  <si>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</si>
  <si>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</si>
  <si>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</si>
  <si>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</si>
  <si>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</si>
  <si>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</si>
  <si>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</si>
  <si>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</si>
  <si>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</si>
  <si>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</si>
  <si>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</si>
  <si>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</si>
  <si>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</si>
  <si>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</si>
  <si>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</si>
  <si>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</si>
  <si>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</si>
  <si>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</si>
  <si>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</si>
  <si>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</si>
  <si>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</si>
  <si>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</si>
  <si>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</si>
  <si>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</si>
  <si>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</si>
  <si>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</si>
  <si>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</si>
  <si>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</si>
  <si>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</si>
  <si>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</si>
  <si>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</si>
  <si>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</si>
  <si>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</si>
  <si>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</si>
  <si>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</si>
  <si>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</si>
  <si>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</si>
  <si>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</si>
  <si>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</si>
  <si>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</si>
  <si>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</si>
  <si>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</si>
  <si>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</si>
  <si>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</si>
  <si>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</si>
  <si>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</si>
  <si>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</si>
  <si>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</si>
  <si>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</si>
  <si>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</si>
  <si>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</si>
  <si>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</si>
  <si>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</si>
  <si>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</si>
  <si>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</si>
  <si>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</si>
  <si>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</si>
  <si>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</si>
  <si>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</si>
  <si>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</si>
  <si>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</si>
  <si>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</si>
  <si>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</si>
  <si>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</si>
  <si>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</si>
  <si>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</si>
  <si>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</si>
  <si>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</si>
  <si>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</si>
  <si>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</si>
  <si>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</si>
  <si>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</si>
  <si>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</si>
  <si>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</si>
  <si>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</si>
  <si>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</si>
  <si>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</si>
  <si>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</si>
  <si>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</si>
  <si>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</si>
  <si>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</si>
  <si>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</si>
  <si>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</si>
  <si>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</si>
  <si>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</si>
  <si>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</si>
  <si>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</si>
  <si>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</si>
  <si>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</si>
  <si>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</si>
  <si>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</si>
  <si>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</si>
  <si>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</si>
  <si>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</si>
  <si>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</si>
  <si>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</si>
  <si>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</si>
  <si>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</si>
  <si>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</si>
  <si>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</si>
  <si>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</si>
  <si>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</si>
  <si>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</si>
  <si>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</si>
  <si>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</si>
  <si>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</si>
  <si>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</si>
  <si>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</si>
  <si>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</si>
  <si>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</si>
  <si>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</si>
  <si>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</si>
  <si>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</si>
  <si>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</si>
  <si>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</si>
  <si>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</si>
  <si>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</si>
  <si>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</si>
  <si>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</si>
  <si>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</si>
  <si>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</si>
  <si>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</si>
  <si>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</si>
  <si>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</si>
  <si>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</si>
  <si>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</si>
  <si>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</si>
  <si>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</si>
  <si>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</si>
  <si>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</si>
  <si>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</si>
  <si>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</si>
  <si>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</si>
  <si>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</si>
  <si>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</si>
  <si>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</si>
  <si>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</si>
  <si>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</si>
  <si>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</si>
  <si>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</si>
  <si>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</si>
  <si>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</si>
  <si>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</si>
  <si>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</si>
  <si>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</si>
  <si>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</si>
  <si>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</si>
  <si>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</si>
  <si>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</si>
  <si>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</si>
  <si>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</si>
  <si>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</si>
  <si>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</si>
  <si>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</si>
  <si>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</si>
  <si>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</si>
  <si>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</si>
  <si>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</si>
  <si>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</si>
  <si>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</si>
  <si>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</si>
  <si>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</si>
  <si>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</si>
  <si>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</si>
  <si>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</si>
  <si>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</si>
  <si>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</si>
  <si>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</si>
  <si>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</si>
  <si>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</si>
  <si>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</si>
  <si>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</si>
  <si>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</si>
  <si>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</si>
  <si>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</si>
  <si>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</si>
  <si>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</si>
  <si>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</si>
  <si>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</si>
  <si>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</si>
  <si>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</si>
  <si>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</si>
  <si>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</si>
  <si>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</si>
  <si>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</si>
  <si>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</si>
  <si>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</si>
  <si>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</si>
  <si>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</si>
  <si>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</si>
  <si>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</si>
  <si>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</si>
  <si>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</si>
  <si>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</si>
  <si>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</si>
  <si>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</si>
  <si>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</si>
  <si>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</si>
  <si>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</si>
  <si>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</si>
  <si>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</si>
  <si>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</si>
  <si>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</si>
  <si>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</si>
  <si>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</si>
  <si>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SEÇÃO DE AUDITORIA DE LICITAÇÕES, DISPENSAS E INEXIGIBILIDADES - SEALDI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</si>
  <si>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</si>
  <si>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</si>
  <si>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</si>
  <si>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</si>
  <si>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</si>
  <si>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</si>
  <si>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</si>
  <si>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</si>
  <si>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</si>
  <si>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QUADRO DE LOTAÇÃO POR UNIDADE (CARGO EFETIVO)</t>
  </si>
  <si>
    <t>ROSE MARIE  DE THUIN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</si>
  <si>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</si>
  <si>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</si>
  <si>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</si>
  <si>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</si>
  <si>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</si>
  <si>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</si>
  <si>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</si>
  <si>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</si>
  <si>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</si>
  <si>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</si>
  <si>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</si>
  <si>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</si>
  <si>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Total de servidores  na ASCOM: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</si>
  <si>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</si>
  <si>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</si>
  <si>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</si>
  <si>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</si>
  <si>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</si>
  <si>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SEÇÃO DE ANÁLISE DE CUSTOS - SEACUT</t>
  </si>
  <si>
    <t>DIRETORIA EXECUTIVA DE ADMINISTRAÇÃO E DE GESTÃO DE PESSOAS – DA</t>
  </si>
  <si>
    <t>ASSESSORIA DE  COMUNICAÇÃO SOCIAL E DE CERIMÔNIAL - ASCOM</t>
  </si>
  <si>
    <t>ASSESSORIA DE COMUNICAÇÃO SOCIAL E DE CERIMONIAL – ASCOM</t>
  </si>
  <si>
    <t>ASSESSORIA DE IMPRENSA E DE CERIMONIAL– ASIMP</t>
  </si>
  <si>
    <t>SEÇÃO DE ANÁLISE E DE ACOMPANHAMENTO DA EXECUÇÃO ORÇAMENTÁRIA – SEANOR</t>
  </si>
  <si>
    <t>GABINETE – GAB - DP</t>
  </si>
  <si>
    <t>JOSÉ FRANCISCO ALVES</t>
  </si>
  <si>
    <t>CNJ</t>
  </si>
  <si>
    <t>ANDRÉ LUIZ CORDEIRO CAVALCANTI</t>
  </si>
  <si>
    <t xml:space="preserve">ELIANA BENTO MACHADO </t>
  </si>
  <si>
    <t>CRISTIELI DA SILVA CALADO DE BRITO</t>
  </si>
  <si>
    <t>TAMIRES HANIERY DE SOUZA SILVA</t>
  </si>
  <si>
    <t>MICHAEL STEFFONES DA SILVA RIBEIRO</t>
  </si>
  <si>
    <t>WIVIANE SOUSA DOS SANTOS</t>
  </si>
  <si>
    <t>MATEUS PRATES COELHO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</si>
  <si>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</si>
  <si>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</si>
  <si>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</si>
  <si>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</si>
  <si>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</si>
  <si>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</si>
  <si>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</si>
  <si>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</si>
  <si>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</si>
  <si>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</si>
  <si>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</si>
  <si>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</si>
  <si>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</si>
  <si>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</si>
  <si>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</si>
  <si>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</si>
  <si>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</si>
  <si>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</si>
  <si>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</si>
  <si>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DIVISÃO DE PAGAMENTO DE PESSOAL - DIPAG</t>
  </si>
  <si>
    <t>SUBSECRETARIA DE BENEFÍCIOS E POLÍTICAS DE PESSOAS - SUBEP</t>
  </si>
  <si>
    <t>SEÇÃO DE DIREITOS E DEVERES - SEDIRD</t>
  </si>
  <si>
    <t>SECRETARIA DE GESTÃO DE PESSOAS - SGP</t>
  </si>
  <si>
    <t>ASSESSORIA - ASSAD</t>
  </si>
  <si>
    <t>SUBSECRETARIA DE COMPRAS, LICITAÇÕES, CONTRATOS E PATRIMÔNIO - SUCOP</t>
  </si>
  <si>
    <t>SEÇÃO DE COMPRAS - SECOMP</t>
  </si>
  <si>
    <t>SEÇÃO DE LICITAÇÕES - SELITA</t>
  </si>
  <si>
    <t>SEÇÃO DE CONTRATOS - SECCON</t>
  </si>
  <si>
    <t>SUBSECRETARIA DE MANUTENÇÃO PREDIAL E DE SERVIÇOS GERAIS E GRÁFICOS - SUMAG</t>
  </si>
  <si>
    <t>SEÇÃO DE  AUDITORIA DE CONTRATOS  - SEAUCO</t>
  </si>
  <si>
    <t xml:space="preserve">SUBSECRETARIA DE DE AUDITORIA DE LICITAÇOES, CONTRATOS E DE PESSOAL - SUALP </t>
  </si>
  <si>
    <t>SEÇÃO DE AUDITORIA DE PESSOAL  - SEAPES</t>
  </si>
  <si>
    <t>LARISSA CESARIO BRAGA DA SILVA</t>
  </si>
  <si>
    <t>CENTRO DE GESTÃO DOCUMENTAL - CEGDOC</t>
  </si>
  <si>
    <t>SETOR DE GESTÃO DOCUMENTAL - SETDOM</t>
  </si>
  <si>
    <t>SETOR DE SISTEMAS DE PROCESSOS ELETRÔNICOS JUDICIAIS - SETPEJ</t>
  </si>
  <si>
    <t>SETOR DE SISTEMAS DE PROCESSOS ELETRÔNICOS ADMINISTRATIVOS - SETPAD</t>
  </si>
  <si>
    <t>CENTRO DE REVISÃO DE DOCUMENTOS E PUBLICAÇÕES - CEREVI</t>
  </si>
  <si>
    <t>SETOR DE APOIO SÓCIOAMBIENTAL - SETASA</t>
  </si>
  <si>
    <t>SUBSECRETARIA DE INTELIGÊNCIA ANALÍTICA - SUIAN</t>
  </si>
  <si>
    <t>SEÇÃO DE ANÁLISE DE DADOS - SETADE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</si>
  <si>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</si>
  <si>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</si>
  <si>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</si>
  <si>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</si>
  <si>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</si>
  <si>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SETOR DE SAÚDE E BEM ESTAR - SETABE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</si>
  <si>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</si>
  <si>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</si>
  <si>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</si>
  <si>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</si>
  <si>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</si>
  <si>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</si>
  <si>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</si>
  <si>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</si>
  <si>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</si>
  <si>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</si>
  <si>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</si>
  <si>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ASSESSORIA DE APOIO ÀS SESSÕES - ASPAS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</si>
  <si>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</si>
  <si>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</si>
  <si>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</si>
  <si>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</si>
  <si>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</si>
  <si>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</si>
  <si>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</si>
  <si>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</si>
  <si>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r>
      <t>SÔNIA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>CALHMAN DE MIRANDA</t>
    </r>
  </si>
  <si>
    <t>Estrutura Orgânica nos termos da Resolução n. CJF-RES-2019/531, de 27 de março de 2019, publicada em 01/04/2019, vigência a partir de 01/04/2019.</t>
  </si>
  <si>
    <t>JAIR DIAS DE OLIVEIRA JUNIOR</t>
  </si>
  <si>
    <t>CENTRO DE COOPERAÇÃO JURÍDICA INTERNACIONAL - CECINT-CJF</t>
  </si>
  <si>
    <t xml:space="preserve">OUVIDORIA  </t>
  </si>
  <si>
    <t>SEÇÃO DE GESTÃO DE PROJETOS - SEGESP</t>
  </si>
  <si>
    <t>SEÇÃO DE PLANEJAMENTO ESTRATÉGICO - SEPLES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</si>
  <si>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</si>
  <si>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</si>
  <si>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</si>
  <si>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</si>
  <si>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ASSESSORIA TÉCNICA DE AUTORIDADE CERTIFICADORA DA JUSTIÇA FEDERAL - AC-JUS</t>
  </si>
  <si>
    <t>SUBSECRETARIA DE PLANEJAMENTO ORÇAMENTÁRIO – SUPLA</t>
  </si>
  <si>
    <t>SECRETARIA DE GESTÃO DE OBRAS - SGO</t>
  </si>
  <si>
    <t>DIRETORIA EXECUTIVA DE ADMINISTRAÇÃO E DE GESTÃO DE PESSOAS - DA</t>
  </si>
  <si>
    <t xml:space="preserve">SEÇÃO DE APOIO A JULGAMENTOS E PUBLICAÇÃO DE JURISPRUDÊNCIA - SEAJUR 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</si>
  <si>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</si>
  <si>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</si>
  <si>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</si>
  <si>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</si>
  <si>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</si>
  <si>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</si>
  <si>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</si>
  <si>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</si>
  <si>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</si>
  <si>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PAULO HENRIQUE FELIX DE MELO</t>
  </si>
  <si>
    <t>COSME DIEGO DA SILVA AUGUSTO</t>
  </si>
  <si>
    <t>MIGUEL ANGELO DE CASTRO MEIRELLES</t>
  </si>
  <si>
    <t>ALEX AMORIM DUTRA</t>
  </si>
  <si>
    <t>JOSÉ FREDSON DOS SANTOS</t>
  </si>
  <si>
    <t>CASSIO ALVES DE OLIVEIRA</t>
  </si>
  <si>
    <t>MATHEUS SOUZA FONSECA</t>
  </si>
  <si>
    <t>JÚLIO CÉSAR DOS SANTOS DA ROSA</t>
  </si>
  <si>
    <t>ASSESSORIA JURÍDICA  DA SECRETARIA-GERAL - ASJUR</t>
  </si>
  <si>
    <t>SEÇÃO DE PLANEJAMENTO - SEPLAN</t>
  </si>
  <si>
    <t>MARIA DAS GRAÇAS  BARRETO DE MATOS</t>
  </si>
  <si>
    <t>SEÇÃO DE ORIENTAÇÕES NORMATIVAS - SECORI</t>
  </si>
  <si>
    <t>HUGO BITTENCOURT DE OLIVEIRA ROZENDO</t>
  </si>
  <si>
    <t>STM</t>
  </si>
  <si>
    <t>DHYONATAS LOPES DE MACÊDO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</si>
  <si>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</si>
  <si>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</si>
  <si>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</si>
  <si>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</si>
  <si>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</si>
  <si>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</si>
  <si>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</si>
  <si>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</si>
  <si>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</si>
  <si>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CLÁUDIO MACHADO PINTO</t>
  </si>
  <si>
    <t>QUADRO DE LOTAÇÃO POR UNIDADE - SERVIDORES OCUPANTES DE CARGO EM COMISSÃO E  MAGISTRADOS</t>
  </si>
  <si>
    <t>ASSESSORIA JURÍDICA - ASJUR</t>
  </si>
  <si>
    <t>DIEGO KOVAGS MOREIRA</t>
  </si>
  <si>
    <t>SEÇÃO DE MATERIAL E PATRIMÔNIO - SEMAPA</t>
  </si>
  <si>
    <t>WESLEY ROBERTO QUEIROZ COSTA</t>
  </si>
  <si>
    <t>RAISSA MACHADO DA SILVA</t>
  </si>
  <si>
    <t>RAFAEL DA SILVA XIMENES</t>
  </si>
  <si>
    <t>FELIPE GOMES RIBEIRO</t>
  </si>
  <si>
    <t xml:space="preserve">TATIANA BITTENCOURT GARCIA </t>
  </si>
  <si>
    <t>GABRIELLA CAMARGO DE OLIVEIRA</t>
  </si>
  <si>
    <t>ANDRÉ ARGOLO DE CARVALHO</t>
  </si>
  <si>
    <t>LEMOELL TAYANO DAS CHAGAS GALDINO</t>
  </si>
  <si>
    <t xml:space="preserve">TOTAL </t>
  </si>
  <si>
    <t>RAFAELLA PERES DOS SANTOS</t>
  </si>
  <si>
    <t>LEONARDO CORRÊA BRAGA</t>
  </si>
  <si>
    <t>NÉLIO ALVES DA SILVA</t>
  </si>
  <si>
    <t>SEÇÃO DE QUALIDADE DE VIDA</t>
  </si>
  <si>
    <t>SETOR DE GERENCIAMENTO DE RUBRICAS - SETRUB</t>
  </si>
  <si>
    <t>SEÇÃO DE DESENVOLVIMENTO NA CARREIRA E CONCESSÃO DE BENEFÍCIOS - SEDESB</t>
  </si>
  <si>
    <t>VÍTOR JOSÉ MAIA MELO</t>
  </si>
  <si>
    <t>ASSESSORIA DE IMPRENSA E DE CERIMONIAL – ASIMP</t>
  </si>
  <si>
    <t>ITALO GUSTAVO MIRANDA MELO</t>
  </si>
  <si>
    <t>ADRIANO KATAYAMA YAMADA</t>
  </si>
  <si>
    <t>LARISSA XAVIER ROCHA</t>
  </si>
  <si>
    <t>RAYMILAM MELO DA SILVA</t>
  </si>
  <si>
    <t>CELIA REGINA CESAR SILVA</t>
  </si>
  <si>
    <t>Total de servidores na DP</t>
  </si>
  <si>
    <t>ANTONIO CESAR DO VALE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</si>
  <si>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</si>
  <si>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</si>
  <si>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</si>
  <si>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</si>
  <si>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</si>
  <si>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</si>
  <si>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</si>
  <si>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</si>
  <si>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</si>
  <si>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MINISTRO HUMBERTO MARTINS</t>
  </si>
  <si>
    <t>KATIA OLIVEIRA BONIFÁCIO ALBUQUERQUE</t>
  </si>
  <si>
    <t>MARCIA HOFFMANN</t>
  </si>
  <si>
    <t>ELTON QUIRINO DA SILVA</t>
  </si>
  <si>
    <t>NATÁLIA DA SILVA DE CARVALHO</t>
  </si>
  <si>
    <t>JODELMIR PEREIRA DE SOUZA</t>
  </si>
  <si>
    <t>JANAINA MARQUES ALVES</t>
  </si>
  <si>
    <t>PATRICIA FERNANDA PINHEIRO DE ARAUJO</t>
  </si>
  <si>
    <t>ELAINE NÓBREGA BORGES</t>
  </si>
  <si>
    <t>Total de servidores na Secretaria da Centro de Estudos:</t>
  </si>
  <si>
    <t>Total de servidores na Secretaria de Gestão de Obras:</t>
  </si>
  <si>
    <t>Total de servidores na Secretaria-Geral</t>
  </si>
  <si>
    <t>Total de servidores  na Secretaria de Auditoria Interna:</t>
  </si>
  <si>
    <t>ASSESSORIA DE COMUNICAÇÃO SOCIAL E DE CERIMONIAL - ASCOM</t>
  </si>
  <si>
    <t>DANIELA PEREIRA MADEIRA</t>
  </si>
  <si>
    <t>JUIZ AUXILIAR DA CORREGEDORIA</t>
  </si>
  <si>
    <t>TRF 2ª REGIÃO</t>
  </si>
  <si>
    <t>TRF 4ª REGIÃO</t>
  </si>
  <si>
    <t>JOÃO BATISTA LAZZARI</t>
  </si>
  <si>
    <t>JURANDIR BATISTA DE SOUSA</t>
  </si>
  <si>
    <t>CHEFE DE ASSESSORIA "A" / CJ-3</t>
  </si>
  <si>
    <t>ASSESSOR “A” / CJ-2</t>
  </si>
  <si>
    <t>ASSISSTENTE II / FC-2</t>
  </si>
  <si>
    <t>CHEFE DE ASSESSORIA “C” / CJ-1</t>
  </si>
  <si>
    <t>SUPERVISOR DE SETOR / FC-5</t>
  </si>
  <si>
    <t>CHEFE DE ASSESSORIA "B" / CJ-2</t>
  </si>
  <si>
    <t>SECRETÁRIO / CJ-3</t>
  </si>
  <si>
    <t>SUBSECRETÁRIO / CJ-2</t>
  </si>
  <si>
    <r>
      <t xml:space="preserve">ASSESSOR "B"/ </t>
    </r>
    <r>
      <rPr>
        <sz val="9"/>
        <rFont val="Times New Roman"/>
        <family val="1"/>
      </rPr>
      <t>CJ-1</t>
    </r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</si>
  <si>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</si>
  <si>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</si>
  <si>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</si>
  <si>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r>
      <t xml:space="preserve">CHEFE DE SEÇÃO / </t>
    </r>
    <r>
      <rPr>
        <sz val="9"/>
        <rFont val="Times New Roman"/>
        <family val="1"/>
      </rPr>
      <t>FC-6</t>
    </r>
  </si>
  <si>
    <t>CHEFE DE GABINETE "A" / CJ-3</t>
  </si>
  <si>
    <t>ASSESSOR “C” / FC-6</t>
  </si>
  <si>
    <t>ASSISTENTE I / FC-1</t>
  </si>
  <si>
    <t>DIRETOR DE CENTRO "A" / CJ-3</t>
  </si>
  <si>
    <t>ASSISTENTE III/ FC-3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</si>
  <si>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</si>
  <si>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</si>
  <si>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</si>
  <si>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</si>
  <si>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</si>
  <si>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</si>
  <si>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>CHEFE DE SEÇÃO/ FC-6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</si>
  <si>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</si>
  <si>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</si>
  <si>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</si>
  <si>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</si>
  <si>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</si>
  <si>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r>
      <t>ASSESSOR "C"/ F</t>
    </r>
    <r>
      <rPr>
        <sz val="9"/>
        <rFont val="Times New Roman"/>
        <family val="1"/>
      </rPr>
      <t>C-6</t>
    </r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</si>
  <si>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</si>
  <si>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</si>
  <si>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</si>
  <si>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</si>
  <si>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</si>
  <si>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</si>
  <si>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</si>
  <si>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</si>
  <si>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</si>
  <si>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</si>
  <si>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t>ASSESSOR “B”/ CJ-1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</si>
  <si>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</si>
  <si>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</si>
  <si>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</si>
  <si>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</si>
  <si>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</si>
  <si>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</si>
  <si>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Total de servidores  na SESTRA:</t>
  </si>
  <si>
    <t>PAULO VITOR CAIXETA FERRAZ</t>
  </si>
  <si>
    <t>ÉRICO ALESSANDRO FAGUNDES</t>
  </si>
  <si>
    <t>HUGO ONOFRE DOS SANTOS SILVA</t>
  </si>
  <si>
    <t>PETRA SALGADO COSTA DE MELO E SILVA</t>
  </si>
  <si>
    <t>ANA CAROLINA DURÃES DE MAGALHAES</t>
  </si>
  <si>
    <t>ARMINDO DIAS FILHO</t>
  </si>
  <si>
    <t>THIAGO FILIPE FERNANDES</t>
  </si>
  <si>
    <t>MÁRCIO RODRIGUES CERQUEIRA</t>
  </si>
  <si>
    <t>FERNANDA MATEUS KAWANO</t>
  </si>
  <si>
    <t>JÔBERTH CHARLES VIEIRA DA SILVA</t>
  </si>
  <si>
    <t>MÁRCIO GOMES DA SILVA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</si>
  <si>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</si>
  <si>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</si>
  <si>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SEÇÃO DE ALOCAÇÃO DE PESSOAS E FÉRIAS - SEAFES</t>
  </si>
  <si>
    <t xml:space="preserve">ADOLFO BRAGATO JUNIOR </t>
  </si>
  <si>
    <t>ASSISTENTE IV /  FC-4</t>
  </si>
  <si>
    <t>MAIZE SILVA RAMOS</t>
  </si>
  <si>
    <t>MINISTÉRIO DA JUSTIÇA</t>
  </si>
  <si>
    <t>JOSÉ XIMENES DE ALBUQUERQUE</t>
  </si>
  <si>
    <t>DIEGO VIEIRA SOUTO</t>
  </si>
  <si>
    <t>CAROLINA MENEZES MORATO LIMA</t>
  </si>
  <si>
    <t xml:space="preserve">EDUARDO DE SOUZA CARVALHAL </t>
  </si>
  <si>
    <t>MPF</t>
  </si>
  <si>
    <t>RODRIGO JORDÃO DIAS</t>
  </si>
  <si>
    <t>SECRETÁRIO /CJ-3</t>
  </si>
  <si>
    <t>DÉBORA MATOS CARVALHO</t>
  </si>
  <si>
    <t>RENATO CARES BANDEIRA</t>
  </si>
  <si>
    <t>IDERALDO LUIZ CARVALHO</t>
  </si>
  <si>
    <t>ALINE ELIZA PINTO CORADI</t>
  </si>
  <si>
    <t>JÉSSICA SILVA DAMÁSIO</t>
  </si>
  <si>
    <t>VALCLIDES GERALDO GUERRA</t>
  </si>
  <si>
    <t>JOÃO PAULO NUNES</t>
  </si>
  <si>
    <t>CHEFE DE ASSESSORIA "A"/CJ-3</t>
  </si>
  <si>
    <t>RENATA LÍCIA GONÇALVES DE SANTANA ALVES</t>
  </si>
  <si>
    <t xml:space="preserve">CHEFE DE SEÇÃO/ FC-6 </t>
  </si>
  <si>
    <t>JOSÉ MILTON SEVERINO BOTELHO</t>
  </si>
  <si>
    <t>MARIANO PEREIRA DOS SANTOS JÚNIOR</t>
  </si>
  <si>
    <t>CHEFE DE SEÇÃO / FC-6 (VALCLIDES)</t>
  </si>
  <si>
    <t>ANA CRISTINA MACHADO DA ROSA</t>
  </si>
  <si>
    <t>ALRS</t>
  </si>
  <si>
    <t>MIGUEL ÂNGELO DE ALVARENGA LOPES</t>
  </si>
  <si>
    <t>SECRETÁRIO-GERAL</t>
  </si>
  <si>
    <t>CONVOCADO/TRF1</t>
  </si>
  <si>
    <t>Situação em 21.02.2022</t>
  </si>
  <si>
    <t>VALDICK DE CALDAS BRAGA</t>
  </si>
  <si>
    <t>MPM</t>
  </si>
  <si>
    <t>VAGO</t>
  </si>
  <si>
    <t>Situação em 2.3.2022</t>
  </si>
  <si>
    <t>CHEFE DE SEÇÃO / FC-6 (SEPOGE)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</si>
</sst>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14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Times New Roman"/>
      <family val="1"/>
    </font>
    <font>
      <sz val="10"/>
      <color rgb="FF000000"/>
      <name val="Times New Roman"/>
      <family val="1"/>
    </font>
    <font>
      <b/>
      <sz val="9"/>
      <color rgb="FF0000FF"/>
      <name val="Times New Roman"/>
      <family val="1"/>
    </font>
    <font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4" fillId="0" borderId="0" xfId="0" applyFont="1"/>
    <xf numFmtId="0" fontId="12" fillId="0" borderId="13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27" fillId="2" borderId="7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30" fillId="0" borderId="0" xfId="0" applyFont="1"/>
    <xf numFmtId="0" fontId="31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0" fillId="0" borderId="0" xfId="0" applyAlignment="1">
      <alignment horizontal="center" vertical="justify" wrapText="1"/>
    </xf>
    <xf numFmtId="0" fontId="16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7" xfId="0" quotePrefix="1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9" xfId="0" quotePrefix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Border="1"/>
    <xf numFmtId="0" fontId="34" fillId="0" borderId="9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0" fillId="0" borderId="7" xfId="0" applyBorder="1" applyAlignment="1">
      <alignment horizontal="center"/>
    </xf>
    <xf numFmtId="0" fontId="35" fillId="0" borderId="7" xfId="0" applyFont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justify" wrapText="1"/>
    </xf>
    <xf numFmtId="0" fontId="25" fillId="0" borderId="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9"/>
  <sheetViews>
    <sheetView tabSelected="1" topLeftCell="A61" zoomScale="90" zoomScaleNormal="90" workbookViewId="0">
      <selection activeCell="C64" sqref="C64"/>
    </sheetView>
  </sheetViews>
  <sheetFormatPr defaultRowHeight="33" customHeight="1" x14ac:dyDescent="0.25"/>
  <cols>
    <col min="1" max="1" width="43.140625" style="14" customWidth="1"/>
    <col min="2" max="2" width="9.7109375" style="10" customWidth="1"/>
    <col min="3" max="3" width="47.7109375" customWidth="1"/>
    <col min="4" max="4" width="29.42578125" style="9" customWidth="1"/>
    <col min="5" max="5" width="34.85546875" style="9" customWidth="1"/>
    <col min="6" max="6" width="18.140625" style="9" customWidth="1"/>
    <col min="7" max="7" width="9.7109375" customWidth="1"/>
    <col min="8" max="8" width="17.28515625" customWidth="1"/>
  </cols>
  <sheetData>
    <row r="1" spans="1:9" ht="33" customHeight="1" x14ac:dyDescent="0.25">
      <c r="A1" s="194" t="s">
        <v>794</v>
      </c>
      <c r="B1" s="194"/>
      <c r="C1" s="194"/>
      <c r="D1" s="194"/>
      <c r="E1" s="194"/>
      <c r="F1" s="194"/>
    </row>
    <row r="2" spans="1:9" ht="33" customHeight="1" x14ac:dyDescent="0.25">
      <c r="A2" s="195" t="s">
        <v>898</v>
      </c>
      <c r="B2" s="195"/>
      <c r="C2" s="195"/>
      <c r="D2" s="195"/>
      <c r="E2" s="195"/>
      <c r="F2" s="195"/>
    </row>
    <row r="3" spans="1:9" ht="33" customHeight="1" x14ac:dyDescent="0.25">
      <c r="A3" s="196" t="s">
        <v>1100</v>
      </c>
      <c r="B3" s="196"/>
      <c r="C3" s="196"/>
      <c r="D3" s="196"/>
      <c r="E3" s="196"/>
      <c r="F3" s="196"/>
    </row>
    <row r="4" spans="1:9" ht="33" customHeight="1" thickBot="1" x14ac:dyDescent="0.3">
      <c r="A4" s="1"/>
    </row>
    <row r="5" spans="1:9" ht="33" customHeight="1" x14ac:dyDescent="0.25">
      <c r="A5" s="197" t="s">
        <v>0</v>
      </c>
      <c r="B5" s="198"/>
      <c r="C5" s="198"/>
      <c r="D5" s="198"/>
      <c r="E5" s="198"/>
      <c r="F5" s="199"/>
    </row>
    <row r="6" spans="1:9" ht="33" customHeight="1" x14ac:dyDescent="0.25">
      <c r="A6" s="39" t="s">
        <v>1</v>
      </c>
      <c r="B6" s="40" t="s">
        <v>2</v>
      </c>
      <c r="C6" s="41" t="s">
        <v>3</v>
      </c>
      <c r="D6" s="41" t="s">
        <v>241</v>
      </c>
      <c r="E6" s="41" t="s">
        <v>4</v>
      </c>
      <c r="F6" s="42" t="s">
        <v>782</v>
      </c>
    </row>
    <row r="7" spans="1:9" ht="33" customHeight="1" x14ac:dyDescent="0.25">
      <c r="A7" s="13" t="s">
        <v>0</v>
      </c>
      <c r="B7" s="64"/>
      <c r="C7" s="99" t="s">
        <v>984</v>
      </c>
      <c r="D7" s="6"/>
      <c r="E7" s="6"/>
      <c r="F7" s="7"/>
    </row>
    <row r="8" spans="1:9" ht="33" customHeight="1" x14ac:dyDescent="0.25">
      <c r="A8" s="163" t="s">
        <v>886</v>
      </c>
      <c r="B8" s="99">
        <v>1041</v>
      </c>
      <c r="C8" s="25" t="s">
        <v>1071</v>
      </c>
      <c r="D8" s="99" t="s">
        <v>791</v>
      </c>
      <c r="E8" s="99" t="s">
        <v>1004</v>
      </c>
      <c r="F8" s="20" t="s">
        <v>1070</v>
      </c>
      <c r="H8" s="155" t="s">
        <v>793</v>
      </c>
      <c r="I8" s="156"/>
    </row>
    <row r="9" spans="1:9" ht="33" customHeight="1" x14ac:dyDescent="0.25">
      <c r="A9" s="165"/>
      <c r="B9" s="64">
        <v>76</v>
      </c>
      <c r="C9" s="8" t="s">
        <v>180</v>
      </c>
      <c r="D9" s="64" t="s">
        <v>10</v>
      </c>
      <c r="E9" s="99" t="s">
        <v>1005</v>
      </c>
      <c r="F9" s="11" t="s">
        <v>6</v>
      </c>
      <c r="H9" s="18" t="s">
        <v>780</v>
      </c>
      <c r="I9" s="19">
        <f>COUNTIF($D$7:$D$15,H9)</f>
        <v>0</v>
      </c>
    </row>
    <row r="10" spans="1:9" ht="33" customHeight="1" x14ac:dyDescent="0.25">
      <c r="A10" s="163" t="s">
        <v>801</v>
      </c>
      <c r="B10" s="114">
        <v>984</v>
      </c>
      <c r="C10" s="119" t="s">
        <v>943</v>
      </c>
      <c r="D10" s="64" t="s">
        <v>10</v>
      </c>
      <c r="E10" s="64" t="s">
        <v>811</v>
      </c>
      <c r="F10" s="11" t="s">
        <v>6</v>
      </c>
      <c r="H10" s="17" t="s">
        <v>51</v>
      </c>
      <c r="I10" s="19">
        <f>COUNTIF($D$7:$D$20,H10)</f>
        <v>0</v>
      </c>
    </row>
    <row r="11" spans="1:9" ht="33" customHeight="1" x14ac:dyDescent="0.25">
      <c r="A11" s="164"/>
      <c r="B11" s="64">
        <v>80</v>
      </c>
      <c r="C11" s="8" t="s">
        <v>152</v>
      </c>
      <c r="D11" s="64" t="str">
        <f>VLOOKUP(B11,Planilha2!$A$2:$F$305,6,0)</f>
        <v>TÉCNICO JUDICIÁRIO</v>
      </c>
      <c r="E11" s="64" t="s">
        <v>10</v>
      </c>
      <c r="F11" s="11" t="s">
        <v>6</v>
      </c>
      <c r="H11" s="17" t="s">
        <v>10</v>
      </c>
      <c r="I11" s="19">
        <f>COUNTIF($D$7:$D$20,H11)</f>
        <v>12</v>
      </c>
    </row>
    <row r="12" spans="1:9" ht="33" customHeight="1" x14ac:dyDescent="0.25">
      <c r="A12" s="164"/>
      <c r="B12" s="64">
        <v>84</v>
      </c>
      <c r="C12" s="8" t="s">
        <v>298</v>
      </c>
      <c r="D12" s="64" t="s">
        <v>10</v>
      </c>
      <c r="E12" s="64" t="s">
        <v>10</v>
      </c>
      <c r="F12" s="11" t="s">
        <v>6</v>
      </c>
      <c r="H12" s="18" t="s">
        <v>791</v>
      </c>
      <c r="I12" s="19">
        <f>COUNTIF($D$7:$D$20,H12)</f>
        <v>1</v>
      </c>
    </row>
    <row r="13" spans="1:9" ht="33" customHeight="1" x14ac:dyDescent="0.25">
      <c r="A13" s="164"/>
      <c r="B13" s="64">
        <v>86</v>
      </c>
      <c r="C13" s="8" t="s">
        <v>1054</v>
      </c>
      <c r="D13" s="64" t="s">
        <v>10</v>
      </c>
      <c r="E13" s="64" t="s">
        <v>10</v>
      </c>
      <c r="F13" s="11" t="s">
        <v>6</v>
      </c>
      <c r="H13" s="18" t="s">
        <v>790</v>
      </c>
      <c r="I13" s="19">
        <f>COUNTIF($D$7:$D$20,H13)</f>
        <v>0</v>
      </c>
    </row>
    <row r="14" spans="1:9" ht="33" customHeight="1" x14ac:dyDescent="0.25">
      <c r="A14" s="164"/>
      <c r="B14" s="64">
        <v>90</v>
      </c>
      <c r="C14" s="8" t="s">
        <v>154</v>
      </c>
      <c r="D14" s="64" t="str">
        <f>VLOOKUP(B14,Planilha2!$A$2:$F$305,6,0)</f>
        <v>TÉCNICO JUDICIÁRIO</v>
      </c>
      <c r="E14" s="64" t="s">
        <v>10</v>
      </c>
      <c r="F14" s="11" t="s">
        <v>6</v>
      </c>
      <c r="H14" s="18" t="s">
        <v>33</v>
      </c>
      <c r="I14" s="19">
        <f>COUNTIF($D$7:$D$20,H14)</f>
        <v>0</v>
      </c>
    </row>
    <row r="15" spans="1:9" ht="33" customHeight="1" x14ac:dyDescent="0.25">
      <c r="A15" s="164"/>
      <c r="B15" s="114">
        <v>778</v>
      </c>
      <c r="C15" s="27" t="s">
        <v>156</v>
      </c>
      <c r="D15" s="114" t="str">
        <f>VLOOKUP(B15,Planilha2!$A$2:$F$305,6,0)</f>
        <v>TÉCNICO JUDICIÁRIO</v>
      </c>
      <c r="E15" s="64" t="s">
        <v>10</v>
      </c>
      <c r="F15" s="11" t="s">
        <v>6</v>
      </c>
      <c r="H15" s="18" t="s">
        <v>792</v>
      </c>
      <c r="I15" s="19">
        <f>SUM(I9:I14)</f>
        <v>13</v>
      </c>
    </row>
    <row r="16" spans="1:9" ht="33" customHeight="1" x14ac:dyDescent="0.25">
      <c r="A16" s="164"/>
      <c r="B16" s="114">
        <v>781</v>
      </c>
      <c r="C16" s="8" t="s">
        <v>157</v>
      </c>
      <c r="D16" s="64" t="str">
        <f>VLOOKUP(B16,Planilha2!$A$2:$F$305,6,0)</f>
        <v>TÉCNICO JUDICIÁRIO</v>
      </c>
      <c r="E16" s="64" t="s">
        <v>10</v>
      </c>
      <c r="F16" s="11" t="s">
        <v>6</v>
      </c>
    </row>
    <row r="17" spans="1:18" ht="33" customHeight="1" x14ac:dyDescent="0.25">
      <c r="A17" s="164"/>
      <c r="B17" s="64">
        <v>127</v>
      </c>
      <c r="C17" s="8" t="s">
        <v>155</v>
      </c>
      <c r="D17" s="64" t="str">
        <f>VLOOKUP(B17,Planilha2!$A$2:$F$305,6,0)</f>
        <v>TÉCNICO JUDICIÁRIO</v>
      </c>
      <c r="E17" s="64" t="s">
        <v>10</v>
      </c>
      <c r="F17" s="11" t="s">
        <v>6</v>
      </c>
    </row>
    <row r="18" spans="1:18" ht="33" customHeight="1" x14ac:dyDescent="0.25">
      <c r="A18" s="164"/>
      <c r="B18" s="114">
        <v>976</v>
      </c>
      <c r="C18" s="8" t="s">
        <v>941</v>
      </c>
      <c r="D18" s="64" t="s">
        <v>10</v>
      </c>
      <c r="E18" s="64" t="s">
        <v>10</v>
      </c>
      <c r="F18" s="11" t="s">
        <v>6</v>
      </c>
    </row>
    <row r="19" spans="1:18" ht="33" customHeight="1" x14ac:dyDescent="0.25">
      <c r="A19" s="164"/>
      <c r="B19" s="114">
        <v>89</v>
      </c>
      <c r="C19" s="119" t="s">
        <v>309</v>
      </c>
      <c r="D19" s="64" t="s">
        <v>10</v>
      </c>
      <c r="E19" s="64" t="s">
        <v>10</v>
      </c>
      <c r="F19" s="11" t="s">
        <v>6</v>
      </c>
    </row>
    <row r="20" spans="1:18" s="26" customFormat="1" ht="33" customHeight="1" thickBot="1" x14ac:dyDescent="0.3">
      <c r="A20" s="165"/>
      <c r="B20" s="114">
        <v>1026</v>
      </c>
      <c r="C20" s="119" t="s">
        <v>1051</v>
      </c>
      <c r="D20" s="64" t="s">
        <v>10</v>
      </c>
      <c r="E20" s="64" t="s">
        <v>10</v>
      </c>
      <c r="F20" s="11" t="s">
        <v>6</v>
      </c>
      <c r="L20" s="121"/>
      <c r="M20" s="68"/>
      <c r="N20" s="121"/>
      <c r="O20" s="121"/>
      <c r="P20" s="121"/>
      <c r="Q20" s="127"/>
      <c r="R20" s="127"/>
    </row>
    <row r="21" spans="1:18" s="26" customFormat="1" ht="33" customHeight="1" thickBot="1" x14ac:dyDescent="0.3">
      <c r="A21" s="174" t="s">
        <v>789</v>
      </c>
      <c r="B21" s="175"/>
      <c r="C21" s="175"/>
      <c r="D21" s="189"/>
      <c r="E21" s="120" t="s">
        <v>51</v>
      </c>
      <c r="F21" s="43">
        <f>COUNTIF(D7:D20,E21)</f>
        <v>0</v>
      </c>
    </row>
    <row r="22" spans="1:18" s="26" customFormat="1" ht="33" customHeight="1" thickBot="1" x14ac:dyDescent="0.3">
      <c r="A22" s="180"/>
      <c r="B22" s="181"/>
      <c r="C22" s="181"/>
      <c r="D22" s="190"/>
      <c r="E22" s="120" t="s">
        <v>10</v>
      </c>
      <c r="F22" s="43">
        <f>COUNTIF(D7:D20,E22)</f>
        <v>12</v>
      </c>
    </row>
    <row r="23" spans="1:18" ht="16.5" thickBot="1" x14ac:dyDescent="0.3">
      <c r="A23" s="183" t="s">
        <v>1052</v>
      </c>
      <c r="B23" s="184"/>
      <c r="C23" s="184"/>
      <c r="D23" s="185"/>
      <c r="E23" s="43"/>
      <c r="F23" s="43">
        <f>COUNTA(F7:F20)</f>
        <v>13</v>
      </c>
    </row>
    <row r="24" spans="1:18" ht="15.75" thickBot="1" x14ac:dyDescent="0.3">
      <c r="A24" s="1"/>
    </row>
    <row r="25" spans="1:18" ht="18.75" customHeight="1" x14ac:dyDescent="0.25">
      <c r="A25" s="170" t="s">
        <v>997</v>
      </c>
      <c r="B25" s="171"/>
      <c r="C25" s="171"/>
      <c r="D25" s="171"/>
      <c r="E25" s="171"/>
      <c r="F25" s="172"/>
    </row>
    <row r="26" spans="1:18" ht="33" customHeight="1" x14ac:dyDescent="0.25">
      <c r="A26" s="39" t="s">
        <v>1</v>
      </c>
      <c r="B26" s="40" t="s">
        <v>2</v>
      </c>
      <c r="C26" s="41" t="s">
        <v>3</v>
      </c>
      <c r="D26" s="41" t="s">
        <v>241</v>
      </c>
      <c r="E26" s="41" t="s">
        <v>4</v>
      </c>
      <c r="F26" s="42" t="s">
        <v>782</v>
      </c>
    </row>
    <row r="27" spans="1:18" ht="33" customHeight="1" x14ac:dyDescent="0.25">
      <c r="A27" s="163" t="s">
        <v>817</v>
      </c>
      <c r="B27" s="99">
        <v>1056</v>
      </c>
      <c r="C27" s="22" t="s">
        <v>1091</v>
      </c>
      <c r="D27" s="64" t="s">
        <v>791</v>
      </c>
      <c r="E27" s="99" t="s">
        <v>1085</v>
      </c>
      <c r="F27" s="20" t="s">
        <v>1092</v>
      </c>
    </row>
    <row r="28" spans="1:18" ht="33" customHeight="1" x14ac:dyDescent="0.25">
      <c r="A28" s="164"/>
      <c r="B28" s="64">
        <v>872</v>
      </c>
      <c r="C28" s="8" t="s">
        <v>172</v>
      </c>
      <c r="D28" s="64" t="s">
        <v>10</v>
      </c>
      <c r="E28" s="64" t="s">
        <v>1006</v>
      </c>
      <c r="F28" s="11" t="s">
        <v>6</v>
      </c>
      <c r="H28" s="155" t="s">
        <v>793</v>
      </c>
      <c r="I28" s="156"/>
    </row>
    <row r="29" spans="1:18" ht="33" customHeight="1" x14ac:dyDescent="0.25">
      <c r="A29" s="165"/>
      <c r="B29" s="64">
        <v>968</v>
      </c>
      <c r="C29" s="68" t="s">
        <v>929</v>
      </c>
      <c r="D29" s="64" t="s">
        <v>10</v>
      </c>
      <c r="E29" s="64" t="s">
        <v>10</v>
      </c>
      <c r="F29" s="69" t="s">
        <v>6</v>
      </c>
      <c r="H29" s="18" t="s">
        <v>780</v>
      </c>
      <c r="I29" s="19">
        <f t="shared" ref="I29:I34" si="0">COUNTIF($D$27:$D$34,H29)</f>
        <v>0</v>
      </c>
    </row>
    <row r="30" spans="1:18" ht="33" customHeight="1" x14ac:dyDescent="0.25">
      <c r="A30" s="111" t="s">
        <v>34</v>
      </c>
      <c r="B30" s="99">
        <v>281</v>
      </c>
      <c r="C30" s="22" t="s">
        <v>35</v>
      </c>
      <c r="D30" s="99" t="str">
        <f>VLOOKUP(B30,Planilha2!$A$2:$F$305,6,0)</f>
        <v>TÉCNICO JUDICIÁRIO</v>
      </c>
      <c r="E30" s="99" t="s">
        <v>1007</v>
      </c>
      <c r="F30" s="20" t="s">
        <v>6</v>
      </c>
      <c r="H30" s="17" t="s">
        <v>51</v>
      </c>
      <c r="I30" s="19">
        <f>COUNTIF($D$27:$D$34,H30)</f>
        <v>0</v>
      </c>
    </row>
    <row r="31" spans="1:18" ht="33" customHeight="1" x14ac:dyDescent="0.25">
      <c r="A31" s="111" t="s">
        <v>36</v>
      </c>
      <c r="B31" s="64">
        <v>780</v>
      </c>
      <c r="C31" s="8" t="s">
        <v>37</v>
      </c>
      <c r="D31" s="64" t="str">
        <f>VLOOKUP(B31,Planilha2!$A$2:$F$305,6,0)</f>
        <v>TÉCNICO JUDICIÁRIO</v>
      </c>
      <c r="E31" s="64" t="s">
        <v>1008</v>
      </c>
      <c r="F31" s="11" t="s">
        <v>6</v>
      </c>
      <c r="H31" s="17" t="s">
        <v>10</v>
      </c>
      <c r="I31" s="19">
        <f>COUNTIF($D$27:$D$34,H31)</f>
        <v>5</v>
      </c>
    </row>
    <row r="32" spans="1:18" ht="33" customHeight="1" x14ac:dyDescent="0.25">
      <c r="A32" s="111" t="s">
        <v>38</v>
      </c>
      <c r="B32" s="64">
        <v>277</v>
      </c>
      <c r="C32" s="8" t="s">
        <v>39</v>
      </c>
      <c r="D32" s="64" t="str">
        <f>VLOOKUP(B32,Planilha2!$A$2:$F$305,6,0)</f>
        <v>TÉCNICO JUDICIÁRIO</v>
      </c>
      <c r="E32" s="64" t="s">
        <v>1008</v>
      </c>
      <c r="F32" s="11" t="s">
        <v>6</v>
      </c>
      <c r="H32" s="18" t="s">
        <v>33</v>
      </c>
      <c r="I32" s="19">
        <f t="shared" si="0"/>
        <v>1</v>
      </c>
    </row>
    <row r="33" spans="1:9" ht="33" customHeight="1" x14ac:dyDescent="0.25">
      <c r="A33" s="111" t="s">
        <v>967</v>
      </c>
      <c r="B33" s="99">
        <v>1015</v>
      </c>
      <c r="C33" s="25" t="s">
        <v>985</v>
      </c>
      <c r="D33" s="99" t="s">
        <v>33</v>
      </c>
      <c r="E33" s="99" t="s">
        <v>1009</v>
      </c>
      <c r="F33" s="20" t="s">
        <v>33</v>
      </c>
      <c r="H33" s="18" t="s">
        <v>791</v>
      </c>
      <c r="I33" s="19">
        <f t="shared" si="0"/>
        <v>2</v>
      </c>
    </row>
    <row r="34" spans="1:9" ht="33" customHeight="1" thickBot="1" x14ac:dyDescent="0.3">
      <c r="A34" s="111" t="s">
        <v>40</v>
      </c>
      <c r="B34" s="64">
        <v>1047</v>
      </c>
      <c r="C34" s="16" t="s">
        <v>1074</v>
      </c>
      <c r="D34" s="64" t="s">
        <v>791</v>
      </c>
      <c r="E34" s="64" t="s">
        <v>1008</v>
      </c>
      <c r="F34" s="11" t="s">
        <v>1075</v>
      </c>
      <c r="H34" s="18" t="s">
        <v>790</v>
      </c>
      <c r="I34" s="19">
        <f t="shared" si="0"/>
        <v>0</v>
      </c>
    </row>
    <row r="35" spans="1:9" ht="33" customHeight="1" thickBot="1" x14ac:dyDescent="0.3">
      <c r="A35" s="174" t="s">
        <v>789</v>
      </c>
      <c r="B35" s="175"/>
      <c r="C35" s="175"/>
      <c r="D35" s="176"/>
      <c r="E35" s="70" t="s">
        <v>51</v>
      </c>
      <c r="F35" s="43">
        <f>COUNTIF(D27:D34,E35)</f>
        <v>0</v>
      </c>
      <c r="H35" s="18" t="s">
        <v>792</v>
      </c>
      <c r="I35" s="19">
        <f>SUM(I28:I34)</f>
        <v>8</v>
      </c>
    </row>
    <row r="36" spans="1:9" ht="33" customHeight="1" thickBot="1" x14ac:dyDescent="0.3">
      <c r="A36" s="180"/>
      <c r="B36" s="181"/>
      <c r="C36" s="181"/>
      <c r="D36" s="182"/>
      <c r="E36" s="43" t="s">
        <v>10</v>
      </c>
      <c r="F36" s="43">
        <f>COUNTIF(D27:D34,E36)</f>
        <v>5</v>
      </c>
    </row>
    <row r="37" spans="1:9" ht="16.5" thickBot="1" x14ac:dyDescent="0.3">
      <c r="A37" s="183" t="s">
        <v>808</v>
      </c>
      <c r="B37" s="184"/>
      <c r="C37" s="184"/>
      <c r="D37" s="184"/>
      <c r="E37" s="185"/>
      <c r="F37" s="43">
        <f>COUNTA(F27:F34)</f>
        <v>8</v>
      </c>
    </row>
    <row r="38" spans="1:9" ht="15.75" thickBot="1" x14ac:dyDescent="0.3">
      <c r="A38" s="1"/>
    </row>
    <row r="39" spans="1:9" ht="18.75" customHeight="1" x14ac:dyDescent="0.25">
      <c r="A39" s="170" t="s">
        <v>783</v>
      </c>
      <c r="B39" s="171"/>
      <c r="C39" s="171"/>
      <c r="D39" s="171"/>
      <c r="E39" s="171"/>
      <c r="F39" s="172"/>
    </row>
    <row r="40" spans="1:9" ht="33" customHeight="1" x14ac:dyDescent="0.25">
      <c r="A40" s="39" t="s">
        <v>1</v>
      </c>
      <c r="B40" s="40" t="s">
        <v>2</v>
      </c>
      <c r="C40" s="41" t="s">
        <v>3</v>
      </c>
      <c r="D40" s="41" t="s">
        <v>241</v>
      </c>
      <c r="E40" s="41" t="s">
        <v>4</v>
      </c>
      <c r="F40" s="42" t="s">
        <v>782</v>
      </c>
      <c r="G40" s="26"/>
      <c r="H40" s="26"/>
      <c r="I40" s="26"/>
    </row>
    <row r="41" spans="1:9" ht="33" customHeight="1" x14ac:dyDescent="0.25">
      <c r="A41" s="72" t="s">
        <v>783</v>
      </c>
      <c r="B41" s="99">
        <v>1011</v>
      </c>
      <c r="C41" s="22" t="s">
        <v>102</v>
      </c>
      <c r="D41" s="99" t="s">
        <v>33</v>
      </c>
      <c r="E41" s="99" t="s">
        <v>1010</v>
      </c>
      <c r="F41" s="20" t="s">
        <v>33</v>
      </c>
      <c r="H41" s="155" t="s">
        <v>793</v>
      </c>
      <c r="I41" s="156"/>
    </row>
    <row r="42" spans="1:9" ht="33" customHeight="1" x14ac:dyDescent="0.25">
      <c r="A42" s="163" t="s">
        <v>945</v>
      </c>
      <c r="B42" s="99">
        <v>136</v>
      </c>
      <c r="C42" s="22" t="s">
        <v>108</v>
      </c>
      <c r="D42" s="64" t="s">
        <v>10</v>
      </c>
      <c r="E42" s="64" t="s">
        <v>1012</v>
      </c>
      <c r="F42" s="20" t="s">
        <v>6</v>
      </c>
      <c r="H42" s="18" t="s">
        <v>780</v>
      </c>
      <c r="I42" s="19">
        <f t="shared" ref="I42:I47" si="1">COUNTIF($D$41:$D$56,H42)</f>
        <v>0</v>
      </c>
    </row>
    <row r="43" spans="1:9" ht="33" customHeight="1" x14ac:dyDescent="0.25">
      <c r="A43" s="165"/>
      <c r="B43" s="64">
        <v>521</v>
      </c>
      <c r="C43" s="8" t="s">
        <v>946</v>
      </c>
      <c r="D43" s="64" t="s">
        <v>51</v>
      </c>
      <c r="E43" s="64" t="s">
        <v>51</v>
      </c>
      <c r="F43" s="20" t="s">
        <v>6</v>
      </c>
      <c r="H43" s="17" t="s">
        <v>51</v>
      </c>
      <c r="I43" s="19">
        <f t="shared" si="1"/>
        <v>2</v>
      </c>
    </row>
    <row r="44" spans="1:9" ht="40.5" customHeight="1" x14ac:dyDescent="0.25">
      <c r="A44" s="111" t="s">
        <v>860</v>
      </c>
      <c r="B44" s="99">
        <v>629</v>
      </c>
      <c r="C44" s="22" t="s">
        <v>13</v>
      </c>
      <c r="D44" s="99" t="str">
        <f>VLOOKUP(B44,Planilha2!A49:F352,6,0)</f>
        <v>TÉCNICO JUDICIÁRIO</v>
      </c>
      <c r="E44" s="99" t="s">
        <v>1011</v>
      </c>
      <c r="F44" s="20" t="s">
        <v>6</v>
      </c>
      <c r="H44" s="17" t="s">
        <v>10</v>
      </c>
      <c r="I44" s="19">
        <f t="shared" si="1"/>
        <v>11</v>
      </c>
    </row>
    <row r="45" spans="1:9" ht="33" customHeight="1" x14ac:dyDescent="0.25">
      <c r="A45" s="148" t="s">
        <v>784</v>
      </c>
      <c r="B45" s="64">
        <v>224</v>
      </c>
      <c r="C45" s="8" t="s">
        <v>12</v>
      </c>
      <c r="D45" s="64" t="str">
        <f>VLOOKUP(B45,Planilha2!A46:F349,6,0)</f>
        <v>TÉCNICO JUDICIÁRIO</v>
      </c>
      <c r="E45" s="64" t="s">
        <v>811</v>
      </c>
      <c r="F45" s="11" t="s">
        <v>6</v>
      </c>
      <c r="H45" s="18" t="s">
        <v>33</v>
      </c>
      <c r="I45" s="19">
        <f t="shared" si="1"/>
        <v>1</v>
      </c>
    </row>
    <row r="46" spans="1:9" ht="33" customHeight="1" x14ac:dyDescent="0.25">
      <c r="A46" s="163" t="s">
        <v>859</v>
      </c>
      <c r="B46" s="64">
        <v>364</v>
      </c>
      <c r="C46" s="16" t="s">
        <v>30</v>
      </c>
      <c r="D46" s="64" t="s">
        <v>10</v>
      </c>
      <c r="E46" s="64" t="s">
        <v>1013</v>
      </c>
      <c r="F46" s="11" t="s">
        <v>6</v>
      </c>
      <c r="H46" s="18" t="s">
        <v>791</v>
      </c>
      <c r="I46" s="19">
        <f t="shared" si="1"/>
        <v>2</v>
      </c>
    </row>
    <row r="47" spans="1:9" ht="33" customHeight="1" x14ac:dyDescent="0.25">
      <c r="A47" s="165"/>
      <c r="B47" s="64">
        <v>550</v>
      </c>
      <c r="C47" s="8" t="s">
        <v>142</v>
      </c>
      <c r="D47" s="64" t="s">
        <v>10</v>
      </c>
      <c r="E47" s="64" t="s">
        <v>1014</v>
      </c>
      <c r="F47" s="11" t="s">
        <v>6</v>
      </c>
      <c r="H47" s="18" t="s">
        <v>790</v>
      </c>
      <c r="I47" s="19">
        <f t="shared" si="1"/>
        <v>0</v>
      </c>
    </row>
    <row r="48" spans="1:9" ht="33" customHeight="1" x14ac:dyDescent="0.25">
      <c r="A48" s="163" t="s">
        <v>861</v>
      </c>
      <c r="B48" s="64">
        <v>760</v>
      </c>
      <c r="C48" s="8" t="s">
        <v>704</v>
      </c>
      <c r="D48" s="64" t="str">
        <f>VLOOKUP(B48,Planilha2!A45:F348,6,0)</f>
        <v>TÉCNICO JUDICIÁRIO</v>
      </c>
      <c r="E48" s="64" t="s">
        <v>811</v>
      </c>
      <c r="F48" s="11" t="s">
        <v>6</v>
      </c>
      <c r="H48" s="18" t="s">
        <v>792</v>
      </c>
      <c r="I48" s="19">
        <f>SUM(I42:I47)</f>
        <v>16</v>
      </c>
    </row>
    <row r="49" spans="1:6" ht="33" customHeight="1" x14ac:dyDescent="0.25">
      <c r="A49" s="164"/>
      <c r="B49" s="64">
        <v>992</v>
      </c>
      <c r="C49" s="8" t="s">
        <v>960</v>
      </c>
      <c r="D49" s="47" t="s">
        <v>10</v>
      </c>
      <c r="E49" s="64" t="s">
        <v>1014</v>
      </c>
      <c r="F49" s="11" t="s">
        <v>6</v>
      </c>
    </row>
    <row r="50" spans="1:6" ht="33" customHeight="1" x14ac:dyDescent="0.25">
      <c r="A50" s="165"/>
      <c r="B50" s="64">
        <v>757</v>
      </c>
      <c r="C50" s="8" t="s">
        <v>9</v>
      </c>
      <c r="D50" s="64" t="str">
        <f>VLOOKUP(B50,Planilha2!A44:F347,6,0)</f>
        <v>TÉCNICO JUDICIÁRIO</v>
      </c>
      <c r="E50" s="64" t="s">
        <v>1014</v>
      </c>
      <c r="F50" s="11" t="s">
        <v>6</v>
      </c>
    </row>
    <row r="51" spans="1:6" ht="27" customHeight="1" x14ac:dyDescent="0.25">
      <c r="A51" s="111" t="s">
        <v>785</v>
      </c>
      <c r="B51" s="99">
        <v>163</v>
      </c>
      <c r="C51" s="22" t="s">
        <v>15</v>
      </c>
      <c r="D51" s="99" t="s">
        <v>10</v>
      </c>
      <c r="E51" s="99" t="s">
        <v>1015</v>
      </c>
      <c r="F51" s="20" t="s">
        <v>6</v>
      </c>
    </row>
    <row r="52" spans="1:6" ht="33" customHeight="1" x14ac:dyDescent="0.25">
      <c r="A52" s="203" t="s">
        <v>786</v>
      </c>
      <c r="B52" s="64">
        <v>260</v>
      </c>
      <c r="C52" s="8" t="s">
        <v>16</v>
      </c>
      <c r="D52" s="64" t="s">
        <v>791</v>
      </c>
      <c r="E52" s="64" t="s">
        <v>1016</v>
      </c>
      <c r="F52" s="20" t="s">
        <v>17</v>
      </c>
    </row>
    <row r="53" spans="1:6" ht="33" customHeight="1" x14ac:dyDescent="0.25">
      <c r="A53" s="203"/>
      <c r="B53" s="64">
        <v>352</v>
      </c>
      <c r="C53" s="8" t="s">
        <v>18</v>
      </c>
      <c r="D53" s="64" t="str">
        <f>VLOOKUP(B53,Planilha2!$A$2:$F$305,6,0)</f>
        <v>TÉCNICO JUDICIÁRIO</v>
      </c>
      <c r="E53" s="64" t="s">
        <v>1014</v>
      </c>
      <c r="F53" s="11" t="s">
        <v>6</v>
      </c>
    </row>
    <row r="54" spans="1:6" ht="33" customHeight="1" x14ac:dyDescent="0.25">
      <c r="A54" s="203" t="s">
        <v>787</v>
      </c>
      <c r="B54" s="64">
        <v>699</v>
      </c>
      <c r="C54" s="8" t="s">
        <v>19</v>
      </c>
      <c r="D54" s="64" t="s">
        <v>791</v>
      </c>
      <c r="E54" s="64" t="s">
        <v>1016</v>
      </c>
      <c r="F54" s="20" t="s">
        <v>20</v>
      </c>
    </row>
    <row r="55" spans="1:6" ht="33" customHeight="1" x14ac:dyDescent="0.25">
      <c r="A55" s="203"/>
      <c r="B55" s="64">
        <v>856</v>
      </c>
      <c r="C55" s="8" t="s">
        <v>21</v>
      </c>
      <c r="D55" s="64" t="s">
        <v>10</v>
      </c>
      <c r="E55" s="64" t="s">
        <v>1014</v>
      </c>
      <c r="F55" s="11" t="s">
        <v>6</v>
      </c>
    </row>
    <row r="56" spans="1:6" ht="33" customHeight="1" thickBot="1" x14ac:dyDescent="0.3">
      <c r="A56" s="105" t="s">
        <v>788</v>
      </c>
      <c r="B56" s="64">
        <v>529</v>
      </c>
      <c r="C56" s="8" t="s">
        <v>22</v>
      </c>
      <c r="D56" s="64" t="s">
        <v>51</v>
      </c>
      <c r="E56" s="64" t="s">
        <v>811</v>
      </c>
      <c r="F56" s="11" t="s">
        <v>6</v>
      </c>
    </row>
    <row r="57" spans="1:6" ht="33" customHeight="1" thickBot="1" x14ac:dyDescent="0.3">
      <c r="A57" s="200" t="s">
        <v>789</v>
      </c>
      <c r="B57" s="201"/>
      <c r="C57" s="201"/>
      <c r="D57" s="202"/>
      <c r="E57" s="43" t="s">
        <v>51</v>
      </c>
      <c r="F57" s="43">
        <f>COUNTIF(D41:D56,E57)</f>
        <v>2</v>
      </c>
    </row>
    <row r="58" spans="1:6" ht="33" customHeight="1" thickBot="1" x14ac:dyDescent="0.3">
      <c r="A58" s="180"/>
      <c r="B58" s="181"/>
      <c r="C58" s="181"/>
      <c r="D58" s="182"/>
      <c r="E58" s="43" t="s">
        <v>10</v>
      </c>
      <c r="F58" s="43">
        <f>COUNTIF(D41:D56,E58)</f>
        <v>11</v>
      </c>
    </row>
    <row r="59" spans="1:6" ht="33" customHeight="1" thickBot="1" x14ac:dyDescent="0.3">
      <c r="A59" s="183" t="s">
        <v>979</v>
      </c>
      <c r="B59" s="184"/>
      <c r="C59" s="184"/>
      <c r="D59" s="184"/>
      <c r="E59" s="185"/>
      <c r="F59" s="43">
        <f>COUNTA(F41:F56)</f>
        <v>16</v>
      </c>
    </row>
    <row r="60" spans="1:6" ht="15.75" thickBot="1" x14ac:dyDescent="0.3">
      <c r="A60" s="1"/>
    </row>
    <row r="61" spans="1:6" ht="16.5" customHeight="1" x14ac:dyDescent="0.25">
      <c r="A61" s="170" t="s">
        <v>23</v>
      </c>
      <c r="B61" s="171"/>
      <c r="C61" s="171"/>
      <c r="D61" s="171"/>
      <c r="E61" s="171"/>
      <c r="F61" s="172"/>
    </row>
    <row r="62" spans="1:6" ht="33" customHeight="1" x14ac:dyDescent="0.25">
      <c r="A62" s="39" t="s">
        <v>1</v>
      </c>
      <c r="B62" s="40" t="s">
        <v>2</v>
      </c>
      <c r="C62" s="41" t="s">
        <v>3</v>
      </c>
      <c r="D62" s="41" t="s">
        <v>241</v>
      </c>
      <c r="E62" s="41" t="s">
        <v>4</v>
      </c>
      <c r="F62" s="42" t="s">
        <v>782</v>
      </c>
    </row>
    <row r="63" spans="1:6" ht="33" customHeight="1" x14ac:dyDescent="0.25">
      <c r="A63" s="92" t="s">
        <v>24</v>
      </c>
      <c r="B63" s="44">
        <v>1039</v>
      </c>
      <c r="C63" s="44" t="s">
        <v>1093</v>
      </c>
      <c r="D63" s="44" t="s">
        <v>780</v>
      </c>
      <c r="E63" s="44" t="s">
        <v>1094</v>
      </c>
      <c r="F63" s="151" t="s">
        <v>1095</v>
      </c>
    </row>
    <row r="64" spans="1:6" ht="33" customHeight="1" x14ac:dyDescent="0.25">
      <c r="A64" s="163" t="s">
        <v>25</v>
      </c>
      <c r="B64" s="64">
        <v>987</v>
      </c>
      <c r="C64" s="25" t="s">
        <v>951</v>
      </c>
      <c r="D64" s="64" t="s">
        <v>51</v>
      </c>
      <c r="E64" s="99" t="s">
        <v>1017</v>
      </c>
      <c r="F64" s="11" t="s">
        <v>6</v>
      </c>
    </row>
    <row r="65" spans="1:9" ht="33" customHeight="1" x14ac:dyDescent="0.25">
      <c r="A65" s="164"/>
      <c r="B65" s="64">
        <v>506</v>
      </c>
      <c r="C65" s="16" t="s">
        <v>107</v>
      </c>
      <c r="D65" s="114" t="s">
        <v>10</v>
      </c>
      <c r="E65" s="64" t="s">
        <v>1018</v>
      </c>
      <c r="F65" s="11" t="s">
        <v>6</v>
      </c>
    </row>
    <row r="66" spans="1:9" ht="33" customHeight="1" x14ac:dyDescent="0.25">
      <c r="A66" s="165"/>
      <c r="B66" s="114">
        <v>346</v>
      </c>
      <c r="C66" s="34" t="s">
        <v>121</v>
      </c>
      <c r="D66" s="114" t="s">
        <v>10</v>
      </c>
      <c r="E66" s="64" t="s">
        <v>1019</v>
      </c>
      <c r="F66" s="11" t="s">
        <v>6</v>
      </c>
      <c r="H66" s="155" t="s">
        <v>793</v>
      </c>
      <c r="I66" s="156"/>
    </row>
    <row r="67" spans="1:9" ht="33" customHeight="1" x14ac:dyDescent="0.25">
      <c r="A67" s="163" t="s">
        <v>900</v>
      </c>
      <c r="B67" s="99">
        <v>1017</v>
      </c>
      <c r="C67" s="22" t="s">
        <v>986</v>
      </c>
      <c r="D67" s="99" t="s">
        <v>791</v>
      </c>
      <c r="E67" s="99" t="s">
        <v>1020</v>
      </c>
      <c r="F67" s="20" t="s">
        <v>20</v>
      </c>
      <c r="H67" s="18" t="s">
        <v>780</v>
      </c>
      <c r="I67" s="19">
        <f>COUNTIF($D$63:$D$84,H67)</f>
        <v>1</v>
      </c>
    </row>
    <row r="68" spans="1:9" ht="33" customHeight="1" x14ac:dyDescent="0.25">
      <c r="A68" s="164"/>
      <c r="B68" s="64">
        <v>1008</v>
      </c>
      <c r="C68" s="16" t="s">
        <v>987</v>
      </c>
      <c r="D68" s="64" t="s">
        <v>791</v>
      </c>
      <c r="E68" s="64" t="s">
        <v>1012</v>
      </c>
      <c r="F68" s="11" t="s">
        <v>20</v>
      </c>
      <c r="H68" s="17" t="s">
        <v>51</v>
      </c>
      <c r="I68" s="19">
        <f>COUNTIF($D$63:$D$87,H68)</f>
        <v>5</v>
      </c>
    </row>
    <row r="69" spans="1:9" ht="30" customHeight="1" x14ac:dyDescent="0.25">
      <c r="A69" s="164"/>
      <c r="B69" s="64">
        <v>1004</v>
      </c>
      <c r="C69" s="8" t="s">
        <v>970</v>
      </c>
      <c r="D69" s="64" t="s">
        <v>10</v>
      </c>
      <c r="E69" s="64" t="s">
        <v>10</v>
      </c>
      <c r="F69" s="11" t="s">
        <v>6</v>
      </c>
      <c r="H69" s="17" t="s">
        <v>10</v>
      </c>
      <c r="I69" s="19">
        <f>COUNTIF($D$63:$D$87,H69)</f>
        <v>11</v>
      </c>
    </row>
    <row r="70" spans="1:9" ht="33" customHeight="1" x14ac:dyDescent="0.25">
      <c r="A70" s="165"/>
      <c r="B70" s="64">
        <v>977</v>
      </c>
      <c r="C70" s="8" t="s">
        <v>1048</v>
      </c>
      <c r="D70" s="64" t="s">
        <v>10</v>
      </c>
      <c r="E70" s="64" t="s">
        <v>10</v>
      </c>
      <c r="F70" s="11" t="s">
        <v>6</v>
      </c>
      <c r="H70" s="18" t="s">
        <v>791</v>
      </c>
      <c r="I70" s="19">
        <f>COUNTIF($D$63:$D$87,H70)</f>
        <v>7</v>
      </c>
    </row>
    <row r="71" spans="1:9" ht="33" customHeight="1" x14ac:dyDescent="0.25">
      <c r="A71" s="118" t="s">
        <v>887</v>
      </c>
      <c r="B71" s="99">
        <v>833</v>
      </c>
      <c r="C71" s="22" t="s">
        <v>28</v>
      </c>
      <c r="D71" s="99" t="s">
        <v>791</v>
      </c>
      <c r="E71" s="99" t="s">
        <v>1004</v>
      </c>
      <c r="F71" s="11" t="s">
        <v>29</v>
      </c>
      <c r="H71" s="18" t="s">
        <v>790</v>
      </c>
      <c r="I71" s="19">
        <f>COUNTIF($D$63:$D$87,H71)</f>
        <v>1</v>
      </c>
    </row>
    <row r="72" spans="1:9" ht="33" customHeight="1" x14ac:dyDescent="0.25">
      <c r="A72" s="163" t="s">
        <v>930</v>
      </c>
      <c r="B72" s="64">
        <v>519</v>
      </c>
      <c r="C72" s="22" t="s">
        <v>143</v>
      </c>
      <c r="D72" s="99" t="s">
        <v>10</v>
      </c>
      <c r="E72" s="99" t="s">
        <v>1023</v>
      </c>
      <c r="F72" s="20" t="s">
        <v>6</v>
      </c>
      <c r="H72" s="18" t="s">
        <v>33</v>
      </c>
      <c r="I72" s="19">
        <f>COUNTIF($D$63:$D$87,H72)</f>
        <v>0</v>
      </c>
    </row>
    <row r="73" spans="1:9" ht="33" customHeight="1" x14ac:dyDescent="0.25">
      <c r="A73" s="164"/>
      <c r="B73" s="64">
        <v>388</v>
      </c>
      <c r="C73" s="8" t="s">
        <v>7</v>
      </c>
      <c r="D73" s="64" t="s">
        <v>51</v>
      </c>
      <c r="E73" s="64" t="s">
        <v>51</v>
      </c>
      <c r="F73" s="11" t="s">
        <v>6</v>
      </c>
      <c r="H73" s="18" t="s">
        <v>792</v>
      </c>
      <c r="I73" s="19">
        <f>SUM(I67:I72)</f>
        <v>25</v>
      </c>
    </row>
    <row r="74" spans="1:9" ht="33" customHeight="1" x14ac:dyDescent="0.25">
      <c r="A74" s="164"/>
      <c r="B74" s="64">
        <v>844</v>
      </c>
      <c r="C74" s="8" t="s">
        <v>106</v>
      </c>
      <c r="D74" s="64" t="s">
        <v>10</v>
      </c>
      <c r="E74" s="64" t="s">
        <v>1022</v>
      </c>
      <c r="F74" s="11" t="s">
        <v>6</v>
      </c>
    </row>
    <row r="75" spans="1:9" ht="33" customHeight="1" x14ac:dyDescent="0.25">
      <c r="A75" s="163" t="s">
        <v>1050</v>
      </c>
      <c r="B75" s="64">
        <v>1014</v>
      </c>
      <c r="C75" s="22" t="s">
        <v>988</v>
      </c>
      <c r="D75" s="99" t="s">
        <v>791</v>
      </c>
      <c r="E75" s="99" t="s">
        <v>1023</v>
      </c>
      <c r="F75" s="20" t="s">
        <v>822</v>
      </c>
    </row>
    <row r="76" spans="1:9" ht="33" customHeight="1" x14ac:dyDescent="0.25">
      <c r="A76" s="164"/>
      <c r="B76" s="64">
        <v>1030</v>
      </c>
      <c r="C76" s="8" t="s">
        <v>1056</v>
      </c>
      <c r="D76" s="64" t="s">
        <v>10</v>
      </c>
      <c r="E76" s="64" t="s">
        <v>1024</v>
      </c>
      <c r="F76" s="11" t="s">
        <v>6</v>
      </c>
    </row>
    <row r="77" spans="1:9" ht="33" customHeight="1" x14ac:dyDescent="0.25">
      <c r="A77" s="165"/>
      <c r="B77" s="64">
        <v>848</v>
      </c>
      <c r="C77" s="8" t="s">
        <v>32</v>
      </c>
      <c r="D77" s="64" t="s">
        <v>51</v>
      </c>
      <c r="E77" s="64" t="s">
        <v>1025</v>
      </c>
      <c r="F77" s="11" t="s">
        <v>6</v>
      </c>
    </row>
    <row r="78" spans="1:9" ht="33" customHeight="1" x14ac:dyDescent="0.25">
      <c r="A78" s="118" t="s">
        <v>863</v>
      </c>
      <c r="B78" s="99">
        <v>972</v>
      </c>
      <c r="C78" s="22" t="s">
        <v>937</v>
      </c>
      <c r="D78" s="99" t="s">
        <v>791</v>
      </c>
      <c r="E78" s="99" t="s">
        <v>1026</v>
      </c>
      <c r="F78" s="20" t="s">
        <v>938</v>
      </c>
    </row>
    <row r="79" spans="1:9" ht="33" customHeight="1" x14ac:dyDescent="0.25">
      <c r="A79" s="166" t="s">
        <v>864</v>
      </c>
      <c r="B79" s="64">
        <v>177</v>
      </c>
      <c r="C79" s="8" t="s">
        <v>163</v>
      </c>
      <c r="D79" s="64" t="str">
        <f>VLOOKUP(B79,Planilha2!$A$2:$F$305,6,0)</f>
        <v>TÉCNICO JUDICIÁRIO</v>
      </c>
      <c r="E79" s="64" t="s">
        <v>1008</v>
      </c>
      <c r="F79" s="11" t="s">
        <v>6</v>
      </c>
    </row>
    <row r="80" spans="1:9" ht="33" customHeight="1" x14ac:dyDescent="0.25">
      <c r="A80" s="157"/>
      <c r="B80" s="64">
        <v>185</v>
      </c>
      <c r="C80" s="8" t="s">
        <v>139</v>
      </c>
      <c r="D80" s="64" t="s">
        <v>10</v>
      </c>
      <c r="E80" s="64" t="s">
        <v>10</v>
      </c>
      <c r="F80" s="11" t="s">
        <v>6</v>
      </c>
    </row>
    <row r="81" spans="1:6" ht="33" customHeight="1" x14ac:dyDescent="0.25">
      <c r="A81" s="158"/>
      <c r="B81" s="64">
        <v>109</v>
      </c>
      <c r="C81" s="8" t="s">
        <v>166</v>
      </c>
      <c r="D81" s="64" t="s">
        <v>790</v>
      </c>
      <c r="E81" s="64" t="s">
        <v>1014</v>
      </c>
      <c r="F81" s="11" t="s">
        <v>797</v>
      </c>
    </row>
    <row r="82" spans="1:6" ht="33" customHeight="1" x14ac:dyDescent="0.25">
      <c r="A82" s="103" t="s">
        <v>865</v>
      </c>
      <c r="B82" s="64">
        <v>966</v>
      </c>
      <c r="C82" s="8" t="s">
        <v>949</v>
      </c>
      <c r="D82" s="64" t="s">
        <v>51</v>
      </c>
      <c r="E82" s="64" t="s">
        <v>1008</v>
      </c>
      <c r="F82" s="11" t="s">
        <v>6</v>
      </c>
    </row>
    <row r="83" spans="1:6" ht="33" customHeight="1" x14ac:dyDescent="0.25">
      <c r="A83" s="130" t="s">
        <v>866</v>
      </c>
      <c r="B83" s="64">
        <v>1034</v>
      </c>
      <c r="C83" s="16" t="s">
        <v>1062</v>
      </c>
      <c r="D83" s="64" t="s">
        <v>791</v>
      </c>
      <c r="E83" s="64" t="s">
        <v>1008</v>
      </c>
      <c r="F83" s="11" t="s">
        <v>29</v>
      </c>
    </row>
    <row r="84" spans="1:6" ht="33" customHeight="1" x14ac:dyDescent="0.25">
      <c r="A84" s="163" t="s">
        <v>867</v>
      </c>
      <c r="B84" s="99">
        <v>300</v>
      </c>
      <c r="C84" s="22" t="s">
        <v>103</v>
      </c>
      <c r="D84" s="99" t="str">
        <f>VLOOKUP(B84,Planilha2!$A$2:$F$305,6,0)</f>
        <v>TÉCNICO JUDICIÁRIO</v>
      </c>
      <c r="E84" s="99" t="s">
        <v>1027</v>
      </c>
      <c r="F84" s="20" t="s">
        <v>6</v>
      </c>
    </row>
    <row r="85" spans="1:6" ht="33" customHeight="1" x14ac:dyDescent="0.25">
      <c r="A85" s="165"/>
      <c r="B85" s="99">
        <v>1006</v>
      </c>
      <c r="C85" s="8" t="s">
        <v>974</v>
      </c>
      <c r="D85" s="64" t="s">
        <v>791</v>
      </c>
      <c r="E85" s="64" t="s">
        <v>1025</v>
      </c>
      <c r="F85" s="20" t="s">
        <v>20</v>
      </c>
    </row>
    <row r="86" spans="1:6" ht="33" customHeight="1" x14ac:dyDescent="0.25">
      <c r="A86" s="192" t="s">
        <v>901</v>
      </c>
      <c r="B86" s="64">
        <v>916</v>
      </c>
      <c r="C86" s="8" t="s">
        <v>862</v>
      </c>
      <c r="D86" s="64" t="s">
        <v>10</v>
      </c>
      <c r="E86" s="64" t="s">
        <v>1028</v>
      </c>
      <c r="F86" s="11" t="s">
        <v>6</v>
      </c>
    </row>
    <row r="87" spans="1:6" ht="33" customHeight="1" thickBot="1" x14ac:dyDescent="0.3">
      <c r="A87" s="193"/>
      <c r="B87" s="64">
        <v>985</v>
      </c>
      <c r="C87" s="8" t="s">
        <v>944</v>
      </c>
      <c r="D87" s="64" t="s">
        <v>51</v>
      </c>
      <c r="E87" s="64" t="s">
        <v>1021</v>
      </c>
      <c r="F87" s="11" t="s">
        <v>6</v>
      </c>
    </row>
    <row r="88" spans="1:6" ht="33" customHeight="1" thickBot="1" x14ac:dyDescent="0.3">
      <c r="A88" s="174" t="s">
        <v>789</v>
      </c>
      <c r="B88" s="175"/>
      <c r="C88" s="175"/>
      <c r="D88" s="176"/>
      <c r="E88" s="43" t="s">
        <v>51</v>
      </c>
      <c r="F88" s="43">
        <f>COUNTIF(D63:D87,E88)</f>
        <v>5</v>
      </c>
    </row>
    <row r="89" spans="1:6" ht="33" customHeight="1" thickBot="1" x14ac:dyDescent="0.3">
      <c r="A89" s="180"/>
      <c r="B89" s="181"/>
      <c r="C89" s="181"/>
      <c r="D89" s="182"/>
      <c r="E89" s="43" t="s">
        <v>10</v>
      </c>
      <c r="F89" s="43">
        <f>COUNTIF(D63:D87,E89)</f>
        <v>11</v>
      </c>
    </row>
    <row r="90" spans="1:6" ht="33" customHeight="1" thickBot="1" x14ac:dyDescent="0.3">
      <c r="A90" s="183" t="s">
        <v>980</v>
      </c>
      <c r="B90" s="184"/>
      <c r="C90" s="184"/>
      <c r="D90" s="185"/>
      <c r="E90" s="43"/>
      <c r="F90" s="43">
        <f>COUNTA(F63:F87)</f>
        <v>25</v>
      </c>
    </row>
    <row r="91" spans="1:6" ht="33" customHeight="1" x14ac:dyDescent="0.25">
      <c r="A91" s="12"/>
      <c r="E91" s="12"/>
      <c r="F91" s="12"/>
    </row>
    <row r="92" spans="1:6" ht="33" customHeight="1" thickBot="1" x14ac:dyDescent="0.3">
      <c r="A92" s="15"/>
    </row>
    <row r="93" spans="1:6" ht="21" customHeight="1" x14ac:dyDescent="0.25">
      <c r="A93" s="170" t="s">
        <v>43</v>
      </c>
      <c r="B93" s="171"/>
      <c r="C93" s="171"/>
      <c r="D93" s="171"/>
      <c r="E93" s="171"/>
      <c r="F93" s="172"/>
    </row>
    <row r="94" spans="1:6" ht="31.5" customHeight="1" x14ac:dyDescent="0.25">
      <c r="A94" s="39" t="s">
        <v>1</v>
      </c>
      <c r="B94" s="40" t="s">
        <v>2</v>
      </c>
      <c r="C94" s="41" t="s">
        <v>3</v>
      </c>
      <c r="D94" s="41" t="s">
        <v>241</v>
      </c>
      <c r="E94" s="41" t="s">
        <v>4</v>
      </c>
      <c r="F94" s="42" t="s">
        <v>782</v>
      </c>
    </row>
    <row r="95" spans="1:6" ht="25.5" x14ac:dyDescent="0.25">
      <c r="A95" s="105" t="s">
        <v>44</v>
      </c>
      <c r="B95" s="99">
        <v>1010</v>
      </c>
      <c r="C95" s="22" t="s">
        <v>992</v>
      </c>
      <c r="D95" s="99" t="s">
        <v>791</v>
      </c>
      <c r="E95" s="99" t="s">
        <v>1010</v>
      </c>
      <c r="F95" s="20" t="s">
        <v>20</v>
      </c>
    </row>
    <row r="96" spans="1:6" ht="24.75" customHeight="1" x14ac:dyDescent="0.25">
      <c r="A96" s="163" t="s">
        <v>907</v>
      </c>
      <c r="B96" s="99">
        <v>347</v>
      </c>
      <c r="C96" s="22" t="s">
        <v>47</v>
      </c>
      <c r="D96" s="99" t="str">
        <f>VLOOKUP(B96,Planilha2!$A$2:$F$305,6,0)</f>
        <v>TÉCNICO JUDICIÁRIO</v>
      </c>
      <c r="E96" s="99" t="s">
        <v>1011</v>
      </c>
      <c r="F96" s="11" t="s">
        <v>6</v>
      </c>
    </row>
    <row r="97" spans="1:14" ht="25.5" customHeight="1" x14ac:dyDescent="0.25">
      <c r="A97" s="165"/>
      <c r="B97" s="64">
        <v>825</v>
      </c>
      <c r="C97" s="8" t="s">
        <v>11</v>
      </c>
      <c r="D97" s="64" t="s">
        <v>10</v>
      </c>
      <c r="E97" s="64" t="s">
        <v>10</v>
      </c>
      <c r="F97" s="11" t="s">
        <v>6</v>
      </c>
    </row>
    <row r="98" spans="1:14" ht="33" customHeight="1" x14ac:dyDescent="0.25">
      <c r="A98" s="110" t="s">
        <v>902</v>
      </c>
      <c r="B98" s="64">
        <v>901</v>
      </c>
      <c r="C98" s="8" t="s">
        <v>821</v>
      </c>
      <c r="D98" s="64" t="s">
        <v>791</v>
      </c>
      <c r="E98" s="64" t="s">
        <v>811</v>
      </c>
      <c r="F98" s="11" t="s">
        <v>20</v>
      </c>
      <c r="H98" s="155" t="s">
        <v>793</v>
      </c>
      <c r="I98" s="156"/>
    </row>
    <row r="99" spans="1:14" ht="33" customHeight="1" x14ac:dyDescent="0.25">
      <c r="A99" s="110" t="s">
        <v>903</v>
      </c>
      <c r="B99" s="116">
        <v>935</v>
      </c>
      <c r="C99" s="21" t="s">
        <v>835</v>
      </c>
      <c r="D99" s="64" t="s">
        <v>791</v>
      </c>
      <c r="E99" s="64" t="s">
        <v>811</v>
      </c>
      <c r="F99" s="11" t="s">
        <v>6</v>
      </c>
      <c r="H99" s="18" t="s">
        <v>780</v>
      </c>
      <c r="I99" s="19">
        <f t="shared" ref="I99:I105" si="2">COUNTIF($D$95:$D$108,H99)</f>
        <v>0</v>
      </c>
    </row>
    <row r="100" spans="1:14" ht="33" customHeight="1" x14ac:dyDescent="0.25">
      <c r="A100" s="104" t="s">
        <v>868</v>
      </c>
      <c r="B100" s="64">
        <v>64</v>
      </c>
      <c r="C100" s="8" t="s">
        <v>46</v>
      </c>
      <c r="D100" s="64" t="str">
        <f>VLOOKUP(B100,Planilha2!$A$2:$F$305,6,0)</f>
        <v>TÉCNICO JUDICIÁRIO</v>
      </c>
      <c r="E100" s="64" t="s">
        <v>1008</v>
      </c>
      <c r="F100" s="46" t="s">
        <v>20</v>
      </c>
      <c r="H100" s="17" t="s">
        <v>51</v>
      </c>
      <c r="I100" s="19">
        <f t="shared" si="2"/>
        <v>3</v>
      </c>
    </row>
    <row r="101" spans="1:14" ht="33" customHeight="1" x14ac:dyDescent="0.25">
      <c r="A101" s="163" t="s">
        <v>904</v>
      </c>
      <c r="B101" s="99">
        <v>68</v>
      </c>
      <c r="C101" s="22" t="s">
        <v>52</v>
      </c>
      <c r="D101" s="99" t="str">
        <f>VLOOKUP(B101,Planilha2!$A$2:$F$305,6,0)</f>
        <v>TÉCNICO JUDICIÁRIO</v>
      </c>
      <c r="E101" s="99" t="s">
        <v>1011</v>
      </c>
      <c r="F101" s="20" t="s">
        <v>6</v>
      </c>
      <c r="H101" s="17" t="s">
        <v>10</v>
      </c>
      <c r="I101" s="19">
        <f t="shared" si="2"/>
        <v>6</v>
      </c>
    </row>
    <row r="102" spans="1:14" ht="33" customHeight="1" x14ac:dyDescent="0.25">
      <c r="A102" s="165"/>
      <c r="B102" s="64">
        <v>994</v>
      </c>
      <c r="C102" s="152" t="s">
        <v>956</v>
      </c>
      <c r="D102" s="64" t="s">
        <v>10</v>
      </c>
      <c r="E102" s="64" t="s">
        <v>10</v>
      </c>
      <c r="F102" s="11" t="s">
        <v>6</v>
      </c>
      <c r="H102" s="17"/>
      <c r="I102" s="19"/>
    </row>
    <row r="103" spans="1:14" ht="33" customHeight="1" x14ac:dyDescent="0.25">
      <c r="A103" s="110" t="s">
        <v>905</v>
      </c>
      <c r="B103" s="64">
        <v>243</v>
      </c>
      <c r="C103" s="8" t="s">
        <v>50</v>
      </c>
      <c r="D103" s="64" t="str">
        <f>VLOOKUP(B103,Planilha2!A47:F350,6,0)</f>
        <v>ANALISTA JUDICIÁRIO</v>
      </c>
      <c r="E103" s="64" t="s">
        <v>811</v>
      </c>
      <c r="F103" s="11" t="s">
        <v>6</v>
      </c>
      <c r="H103" s="18" t="s">
        <v>33</v>
      </c>
      <c r="I103" s="19">
        <f t="shared" si="2"/>
        <v>0</v>
      </c>
    </row>
    <row r="104" spans="1:14" ht="33" customHeight="1" x14ac:dyDescent="0.25">
      <c r="A104" s="110" t="s">
        <v>906</v>
      </c>
      <c r="B104" s="64">
        <v>683</v>
      </c>
      <c r="C104" s="8" t="s">
        <v>49</v>
      </c>
      <c r="D104" s="64" t="s">
        <v>791</v>
      </c>
      <c r="E104" s="64" t="s">
        <v>811</v>
      </c>
      <c r="F104" s="11" t="s">
        <v>20</v>
      </c>
      <c r="H104" s="18" t="s">
        <v>791</v>
      </c>
      <c r="I104" s="19">
        <f t="shared" si="2"/>
        <v>5</v>
      </c>
    </row>
    <row r="105" spans="1:14" ht="33" customHeight="1" x14ac:dyDescent="0.25">
      <c r="A105" s="163" t="s">
        <v>869</v>
      </c>
      <c r="B105" s="99">
        <v>881</v>
      </c>
      <c r="C105" s="22" t="s">
        <v>45</v>
      </c>
      <c r="D105" s="99" t="s">
        <v>51</v>
      </c>
      <c r="E105" s="99" t="s">
        <v>1011</v>
      </c>
      <c r="F105" s="20" t="s">
        <v>6</v>
      </c>
      <c r="H105" s="18" t="s">
        <v>790</v>
      </c>
      <c r="I105" s="19">
        <f t="shared" si="2"/>
        <v>0</v>
      </c>
    </row>
    <row r="106" spans="1:14" ht="33" customHeight="1" x14ac:dyDescent="0.25">
      <c r="A106" s="164"/>
      <c r="B106" s="64">
        <v>842</v>
      </c>
      <c r="C106" s="8" t="s">
        <v>137</v>
      </c>
      <c r="D106" s="64" t="str">
        <f>VLOOKUP(B106,Planilha2!$A$2:$F$305,6,0)</f>
        <v>ANALISTA JUDICIÁRIO</v>
      </c>
      <c r="E106" s="64" t="s">
        <v>51</v>
      </c>
      <c r="F106" s="11" t="s">
        <v>6</v>
      </c>
      <c r="H106" s="18" t="s">
        <v>792</v>
      </c>
      <c r="I106" s="19">
        <f>SUM(I100:I105)</f>
        <v>14</v>
      </c>
    </row>
    <row r="107" spans="1:14" ht="33" customHeight="1" x14ac:dyDescent="0.25">
      <c r="A107" s="165"/>
      <c r="B107" s="47">
        <v>965</v>
      </c>
      <c r="C107" s="48" t="s">
        <v>924</v>
      </c>
      <c r="D107" s="47" t="s">
        <v>10</v>
      </c>
      <c r="E107" s="64" t="s">
        <v>1024</v>
      </c>
      <c r="F107" s="11" t="s">
        <v>6</v>
      </c>
    </row>
    <row r="108" spans="1:14" ht="33" customHeight="1" thickBot="1" x14ac:dyDescent="0.3">
      <c r="A108" s="110" t="s">
        <v>870</v>
      </c>
      <c r="B108" s="64">
        <v>893</v>
      </c>
      <c r="C108" s="8" t="s">
        <v>799</v>
      </c>
      <c r="D108" s="64" t="s">
        <v>791</v>
      </c>
      <c r="E108" s="64" t="s">
        <v>811</v>
      </c>
      <c r="F108" s="11" t="s">
        <v>20</v>
      </c>
    </row>
    <row r="109" spans="1:14" ht="33" customHeight="1" thickBot="1" x14ac:dyDescent="0.3">
      <c r="A109" s="174" t="s">
        <v>789</v>
      </c>
      <c r="B109" s="175"/>
      <c r="C109" s="175"/>
      <c r="D109" s="176"/>
      <c r="E109" s="43" t="s">
        <v>51</v>
      </c>
      <c r="F109" s="43">
        <f>COUNTIF($D$95:$D$108,E109)</f>
        <v>3</v>
      </c>
      <c r="J109" s="121"/>
      <c r="K109" s="68"/>
      <c r="L109" s="121"/>
      <c r="M109" s="121"/>
      <c r="N109" s="121"/>
    </row>
    <row r="110" spans="1:14" ht="33" customHeight="1" thickBot="1" x14ac:dyDescent="0.3">
      <c r="A110" s="180"/>
      <c r="B110" s="181"/>
      <c r="C110" s="181"/>
      <c r="D110" s="182"/>
      <c r="E110" s="43" t="s">
        <v>10</v>
      </c>
      <c r="F110" s="43">
        <f>COUNTIF(D95:D108,E110)</f>
        <v>6</v>
      </c>
    </row>
    <row r="111" spans="1:14" ht="33" customHeight="1" thickBot="1" x14ac:dyDescent="0.3">
      <c r="A111" s="183" t="s">
        <v>53</v>
      </c>
      <c r="B111" s="184"/>
      <c r="C111" s="184"/>
      <c r="D111" s="184"/>
      <c r="E111" s="185"/>
      <c r="F111" s="43">
        <f>COUNTA(F95:F108)</f>
        <v>14</v>
      </c>
    </row>
    <row r="112" spans="1:14" ht="33" customHeight="1" x14ac:dyDescent="0.25">
      <c r="A112" s="15"/>
    </row>
    <row r="113" spans="1:9" ht="33" customHeight="1" thickBot="1" x14ac:dyDescent="0.3">
      <c r="A113" s="15"/>
    </row>
    <row r="114" spans="1:9" ht="16.5" customHeight="1" x14ac:dyDescent="0.25">
      <c r="A114" s="170" t="s">
        <v>54</v>
      </c>
      <c r="B114" s="171"/>
      <c r="C114" s="171"/>
      <c r="D114" s="171"/>
      <c r="E114" s="171"/>
      <c r="F114" s="172"/>
    </row>
    <row r="115" spans="1:9" ht="24" customHeight="1" x14ac:dyDescent="0.25">
      <c r="A115" s="39" t="s">
        <v>1</v>
      </c>
      <c r="B115" s="40" t="s">
        <v>2</v>
      </c>
      <c r="C115" s="41" t="s">
        <v>3</v>
      </c>
      <c r="D115" s="41" t="s">
        <v>241</v>
      </c>
      <c r="E115" s="41" t="s">
        <v>4</v>
      </c>
      <c r="F115" s="42" t="s">
        <v>782</v>
      </c>
    </row>
    <row r="116" spans="1:9" ht="25.5" x14ac:dyDescent="0.25">
      <c r="A116" s="111" t="s">
        <v>55</v>
      </c>
      <c r="B116" s="99">
        <v>1007</v>
      </c>
      <c r="C116" s="25" t="s">
        <v>982</v>
      </c>
      <c r="D116" s="99" t="s">
        <v>791</v>
      </c>
      <c r="E116" s="99" t="s">
        <v>1077</v>
      </c>
      <c r="F116" s="20" t="s">
        <v>983</v>
      </c>
    </row>
    <row r="117" spans="1:9" ht="48" customHeight="1" x14ac:dyDescent="0.25">
      <c r="A117" s="112" t="s">
        <v>908</v>
      </c>
      <c r="B117" s="99">
        <v>95</v>
      </c>
      <c r="C117" s="22" t="s">
        <v>59</v>
      </c>
      <c r="D117" s="99" t="str">
        <f>VLOOKUP(B117,Planilha2!$A$2:$F$305,6,0)</f>
        <v>TÉCNICO JUDICIÁRIO</v>
      </c>
      <c r="E117" s="99" t="s">
        <v>1022</v>
      </c>
      <c r="F117" s="20" t="s">
        <v>6</v>
      </c>
    </row>
    <row r="118" spans="1:9" ht="42" customHeight="1" x14ac:dyDescent="0.25">
      <c r="A118" s="105" t="s">
        <v>873</v>
      </c>
      <c r="B118" s="99">
        <v>673</v>
      </c>
      <c r="C118" s="22" t="s">
        <v>83</v>
      </c>
      <c r="D118" s="99" t="str">
        <f>VLOOKUP(B118,Planilha2!$A$2:$F$305,6,0)</f>
        <v>TÉCNICO JUDICIÁRIO</v>
      </c>
      <c r="E118" s="99" t="s">
        <v>1011</v>
      </c>
      <c r="F118" s="20" t="s">
        <v>6</v>
      </c>
      <c r="H118" s="155" t="s">
        <v>793</v>
      </c>
      <c r="I118" s="156"/>
    </row>
    <row r="119" spans="1:9" ht="33" customHeight="1" x14ac:dyDescent="0.25">
      <c r="A119" s="163" t="s">
        <v>82</v>
      </c>
      <c r="B119" s="64">
        <v>999</v>
      </c>
      <c r="C119" s="8" t="s">
        <v>962</v>
      </c>
      <c r="D119" s="64" t="s">
        <v>791</v>
      </c>
      <c r="E119" s="64" t="s">
        <v>811</v>
      </c>
      <c r="F119" s="23" t="s">
        <v>20</v>
      </c>
      <c r="H119" s="18" t="s">
        <v>780</v>
      </c>
      <c r="I119" s="19">
        <f>COUNTIF($D$116:$D$146,H119)</f>
        <v>0</v>
      </c>
    </row>
    <row r="120" spans="1:9" ht="33" customHeight="1" x14ac:dyDescent="0.25">
      <c r="A120" s="165"/>
      <c r="B120" s="64">
        <v>957</v>
      </c>
      <c r="C120" s="8" t="s">
        <v>923</v>
      </c>
      <c r="D120" s="64" t="s">
        <v>10</v>
      </c>
      <c r="E120" s="64" t="s">
        <v>10</v>
      </c>
      <c r="F120" s="11" t="s">
        <v>6</v>
      </c>
      <c r="H120" s="17" t="s">
        <v>51</v>
      </c>
      <c r="I120" s="19">
        <f>COUNTIF($D$116:$D$147,H120)</f>
        <v>5</v>
      </c>
    </row>
    <row r="121" spans="1:9" ht="33" customHeight="1" x14ac:dyDescent="0.25">
      <c r="A121" s="105" t="s">
        <v>62</v>
      </c>
      <c r="B121" s="99">
        <v>950</v>
      </c>
      <c r="C121" s="22" t="s">
        <v>921</v>
      </c>
      <c r="D121" s="99" t="s">
        <v>791</v>
      </c>
      <c r="E121" s="99" t="s">
        <v>1011</v>
      </c>
      <c r="F121" s="23" t="s">
        <v>20</v>
      </c>
      <c r="H121" s="17" t="s">
        <v>10</v>
      </c>
      <c r="I121" s="19">
        <f>COUNTIF($D$116:$D$147,H121)</f>
        <v>19</v>
      </c>
    </row>
    <row r="122" spans="1:9" ht="33" customHeight="1" x14ac:dyDescent="0.25">
      <c r="A122" s="163" t="s">
        <v>66</v>
      </c>
      <c r="B122" s="64">
        <v>949</v>
      </c>
      <c r="C122" s="16" t="s">
        <v>920</v>
      </c>
      <c r="D122" s="64" t="s">
        <v>791</v>
      </c>
      <c r="E122" s="64" t="s">
        <v>811</v>
      </c>
      <c r="F122" s="7" t="s">
        <v>20</v>
      </c>
      <c r="H122" s="18" t="s">
        <v>33</v>
      </c>
      <c r="I122" s="19">
        <f>COUNTIF($D$116:$D$147,H122)</f>
        <v>0</v>
      </c>
    </row>
    <row r="123" spans="1:9" ht="33" customHeight="1" x14ac:dyDescent="0.25">
      <c r="A123" s="164"/>
      <c r="B123" s="47">
        <v>963</v>
      </c>
      <c r="C123" s="48" t="s">
        <v>927</v>
      </c>
      <c r="D123" s="47" t="s">
        <v>10</v>
      </c>
      <c r="E123" s="47" t="s">
        <v>10</v>
      </c>
      <c r="F123" s="75" t="s">
        <v>6</v>
      </c>
      <c r="H123" s="18" t="s">
        <v>791</v>
      </c>
      <c r="I123" s="19">
        <f>COUNTIF($D$116:$D$147,H123)</f>
        <v>8</v>
      </c>
    </row>
    <row r="124" spans="1:9" ht="33" customHeight="1" x14ac:dyDescent="0.25">
      <c r="A124" s="164"/>
      <c r="B124" s="47">
        <v>814</v>
      </c>
      <c r="C124" s="48" t="s">
        <v>65</v>
      </c>
      <c r="D124" s="47" t="str">
        <f>VLOOKUP(B124,Planilha2!$A$2:$F$305,6,0)</f>
        <v>ANALISTA JUDICIÁRIO</v>
      </c>
      <c r="E124" s="47" t="s">
        <v>1014</v>
      </c>
      <c r="F124" s="75" t="s">
        <v>6</v>
      </c>
      <c r="H124" s="18" t="s">
        <v>790</v>
      </c>
      <c r="I124" s="19">
        <f>COUNTIF($D$116:$D$147,H124)</f>
        <v>0</v>
      </c>
    </row>
    <row r="125" spans="1:9" ht="33" customHeight="1" x14ac:dyDescent="0.25">
      <c r="A125" s="165"/>
      <c r="B125" s="64">
        <v>339</v>
      </c>
      <c r="C125" s="8" t="s">
        <v>67</v>
      </c>
      <c r="D125" s="64" t="str">
        <f>VLOOKUP(B125,Planilha2!$A$2:$F$305,6,0)</f>
        <v>TÉCNICO JUDICIÁRIO</v>
      </c>
      <c r="E125" s="64" t="s">
        <v>10</v>
      </c>
      <c r="F125" s="11" t="s">
        <v>6</v>
      </c>
      <c r="H125" s="18" t="s">
        <v>792</v>
      </c>
      <c r="I125" s="19">
        <f>SUM(I119:I124)</f>
        <v>32</v>
      </c>
    </row>
    <row r="126" spans="1:9" ht="31.5" customHeight="1" x14ac:dyDescent="0.25">
      <c r="A126" s="163" t="s">
        <v>69</v>
      </c>
      <c r="B126" s="64">
        <v>770</v>
      </c>
      <c r="C126" s="48" t="s">
        <v>73</v>
      </c>
      <c r="D126" s="47" t="s">
        <v>10</v>
      </c>
      <c r="E126" s="6" t="s">
        <v>811</v>
      </c>
      <c r="F126" s="11" t="s">
        <v>6</v>
      </c>
    </row>
    <row r="127" spans="1:9" ht="31.5" customHeight="1" x14ac:dyDescent="0.25">
      <c r="A127" s="164"/>
      <c r="B127" s="64">
        <v>817</v>
      </c>
      <c r="C127" s="16" t="s">
        <v>64</v>
      </c>
      <c r="D127" s="64" t="s">
        <v>10</v>
      </c>
      <c r="E127" s="47" t="s">
        <v>1014</v>
      </c>
      <c r="F127" s="75" t="s">
        <v>6</v>
      </c>
    </row>
    <row r="128" spans="1:9" ht="33" customHeight="1" x14ac:dyDescent="0.25">
      <c r="A128" s="164"/>
      <c r="B128" s="47">
        <v>1001</v>
      </c>
      <c r="C128" s="48" t="s">
        <v>968</v>
      </c>
      <c r="D128" s="47" t="s">
        <v>10</v>
      </c>
      <c r="E128" s="47" t="s">
        <v>10</v>
      </c>
      <c r="F128" s="75" t="s">
        <v>6</v>
      </c>
    </row>
    <row r="129" spans="1:8" ht="33" customHeight="1" x14ac:dyDescent="0.25">
      <c r="A129" s="163" t="s">
        <v>71</v>
      </c>
      <c r="B129" s="64">
        <v>461</v>
      </c>
      <c r="C129" s="8" t="s">
        <v>72</v>
      </c>
      <c r="D129" s="64" t="str">
        <f>VLOOKUP(B129,Planilha2!$A$2:$F$305,6,0)</f>
        <v>ANALISTA JUDICIÁRIO</v>
      </c>
      <c r="E129" s="64" t="s">
        <v>811</v>
      </c>
      <c r="F129" s="11" t="s">
        <v>6</v>
      </c>
    </row>
    <row r="130" spans="1:8" ht="33" customHeight="1" x14ac:dyDescent="0.25">
      <c r="A130" s="164"/>
      <c r="B130" s="64">
        <v>990</v>
      </c>
      <c r="C130" s="8" t="s">
        <v>953</v>
      </c>
      <c r="D130" s="64" t="s">
        <v>51</v>
      </c>
      <c r="E130" s="64" t="s">
        <v>51</v>
      </c>
      <c r="F130" s="75" t="s">
        <v>6</v>
      </c>
    </row>
    <row r="131" spans="1:8" ht="33" customHeight="1" x14ac:dyDescent="0.25">
      <c r="A131" s="165"/>
      <c r="B131" s="64">
        <v>402</v>
      </c>
      <c r="C131" s="8" t="s">
        <v>68</v>
      </c>
      <c r="D131" s="64" t="str">
        <f>VLOOKUP(B131,Planilha2!$A$2:$F$305,6,0)</f>
        <v>TÉCNICO JUDICIÁRIO</v>
      </c>
      <c r="E131" s="64" t="s">
        <v>1014</v>
      </c>
      <c r="F131" s="11" t="s">
        <v>6</v>
      </c>
    </row>
    <row r="132" spans="1:8" ht="33" customHeight="1" x14ac:dyDescent="0.25">
      <c r="A132" s="204" t="s">
        <v>872</v>
      </c>
      <c r="B132" s="47">
        <v>729</v>
      </c>
      <c r="C132" s="48" t="s">
        <v>60</v>
      </c>
      <c r="D132" s="47" t="s">
        <v>791</v>
      </c>
      <c r="E132" s="47" t="s">
        <v>1029</v>
      </c>
      <c r="F132" s="11" t="s">
        <v>61</v>
      </c>
    </row>
    <row r="133" spans="1:8" ht="33" customHeight="1" x14ac:dyDescent="0.25">
      <c r="A133" s="205"/>
      <c r="B133" s="47">
        <v>989</v>
      </c>
      <c r="C133" s="48" t="s">
        <v>925</v>
      </c>
      <c r="D133" s="64" t="s">
        <v>51</v>
      </c>
      <c r="E133" s="64" t="s">
        <v>51</v>
      </c>
      <c r="F133" s="75" t="s">
        <v>6</v>
      </c>
    </row>
    <row r="134" spans="1:8" ht="33" customHeight="1" x14ac:dyDescent="0.25">
      <c r="A134" s="205"/>
      <c r="B134" s="64">
        <v>998</v>
      </c>
      <c r="C134" s="8" t="s">
        <v>961</v>
      </c>
      <c r="D134" s="47" t="s">
        <v>10</v>
      </c>
      <c r="E134" s="47" t="s">
        <v>10</v>
      </c>
      <c r="F134" s="75" t="s">
        <v>6</v>
      </c>
    </row>
    <row r="135" spans="1:8" ht="33" customHeight="1" x14ac:dyDescent="0.25">
      <c r="A135" s="205"/>
      <c r="B135" s="47">
        <v>959</v>
      </c>
      <c r="C135" s="48" t="s">
        <v>926</v>
      </c>
      <c r="D135" s="47" t="s">
        <v>10</v>
      </c>
      <c r="E135" s="47" t="s">
        <v>10</v>
      </c>
      <c r="F135" s="75" t="s">
        <v>6</v>
      </c>
    </row>
    <row r="136" spans="1:8" ht="33" customHeight="1" x14ac:dyDescent="0.25">
      <c r="A136" s="206"/>
      <c r="B136" s="64">
        <v>958</v>
      </c>
      <c r="C136" s="8" t="s">
        <v>928</v>
      </c>
      <c r="D136" s="64" t="s">
        <v>51</v>
      </c>
      <c r="E136" s="64" t="s">
        <v>51</v>
      </c>
      <c r="F136" s="75" t="s">
        <v>6</v>
      </c>
    </row>
    <row r="137" spans="1:8" ht="33" customHeight="1" x14ac:dyDescent="0.25">
      <c r="A137" s="111" t="s">
        <v>871</v>
      </c>
      <c r="B137" s="99">
        <v>382</v>
      </c>
      <c r="C137" s="22" t="s">
        <v>80</v>
      </c>
      <c r="D137" s="64" t="s">
        <v>10</v>
      </c>
      <c r="E137" s="99" t="s">
        <v>1011</v>
      </c>
      <c r="F137" s="146" t="s">
        <v>6</v>
      </c>
    </row>
    <row r="138" spans="1:8" ht="33" customHeight="1" x14ac:dyDescent="0.25">
      <c r="A138" s="163" t="s">
        <v>75</v>
      </c>
      <c r="B138" s="64">
        <v>883</v>
      </c>
      <c r="C138" s="16" t="s">
        <v>81</v>
      </c>
      <c r="D138" s="64" t="s">
        <v>10</v>
      </c>
      <c r="E138" s="64" t="s">
        <v>811</v>
      </c>
      <c r="F138" s="11" t="s">
        <v>6</v>
      </c>
    </row>
    <row r="139" spans="1:8" ht="33" customHeight="1" x14ac:dyDescent="0.25">
      <c r="A139" s="164"/>
      <c r="B139" s="64">
        <v>1003</v>
      </c>
      <c r="C139" s="16" t="s">
        <v>969</v>
      </c>
      <c r="D139" s="47" t="s">
        <v>10</v>
      </c>
      <c r="E139" s="47" t="s">
        <v>10</v>
      </c>
      <c r="F139" s="75" t="s">
        <v>6</v>
      </c>
      <c r="H139" s="149"/>
    </row>
    <row r="140" spans="1:8" ht="33" customHeight="1" x14ac:dyDescent="0.25">
      <c r="A140" s="191"/>
      <c r="B140" s="64">
        <v>1042</v>
      </c>
      <c r="C140" s="16" t="s">
        <v>1072</v>
      </c>
      <c r="D140" s="47" t="s">
        <v>10</v>
      </c>
      <c r="E140" s="47" t="s">
        <v>10</v>
      </c>
      <c r="F140" s="75" t="s">
        <v>6</v>
      </c>
      <c r="H140" s="150"/>
    </row>
    <row r="141" spans="1:8" ht="33" customHeight="1" x14ac:dyDescent="0.25">
      <c r="A141" s="203" t="s">
        <v>76</v>
      </c>
      <c r="B141" s="64">
        <v>457</v>
      </c>
      <c r="C141" s="8" t="s">
        <v>74</v>
      </c>
      <c r="D141" s="64" t="s">
        <v>791</v>
      </c>
      <c r="E141" s="64" t="s">
        <v>811</v>
      </c>
      <c r="F141" s="11" t="s">
        <v>20</v>
      </c>
      <c r="H141" s="68"/>
    </row>
    <row r="142" spans="1:8" ht="33" customHeight="1" x14ac:dyDescent="0.25">
      <c r="A142" s="203"/>
      <c r="B142" s="64">
        <v>947</v>
      </c>
      <c r="C142" s="8" t="s">
        <v>899</v>
      </c>
      <c r="D142" s="64" t="s">
        <v>791</v>
      </c>
      <c r="E142" s="64" t="s">
        <v>1014</v>
      </c>
      <c r="F142" s="11" t="s">
        <v>20</v>
      </c>
    </row>
    <row r="143" spans="1:8" ht="33" customHeight="1" x14ac:dyDescent="0.25">
      <c r="A143" s="163" t="s">
        <v>79</v>
      </c>
      <c r="B143" s="64">
        <v>457</v>
      </c>
      <c r="C143" s="8" t="s">
        <v>77</v>
      </c>
      <c r="D143" s="64" t="str">
        <f>VLOOKUP(B143,Planilha2!$A$2:$F$305,6,0)</f>
        <v>TÉCNICO JUDICIÁRIO</v>
      </c>
      <c r="E143" s="64" t="s">
        <v>811</v>
      </c>
      <c r="F143" s="11" t="s">
        <v>6</v>
      </c>
    </row>
    <row r="144" spans="1:8" ht="33" customHeight="1" x14ac:dyDescent="0.25">
      <c r="A144" s="164"/>
      <c r="B144" s="64">
        <v>1002</v>
      </c>
      <c r="C144" s="8" t="s">
        <v>971</v>
      </c>
      <c r="D144" s="47" t="s">
        <v>10</v>
      </c>
      <c r="E144" s="47" t="s">
        <v>10</v>
      </c>
      <c r="F144" s="75" t="s">
        <v>6</v>
      </c>
    </row>
    <row r="145" spans="1:9" ht="33" customHeight="1" x14ac:dyDescent="0.25">
      <c r="A145" s="165"/>
      <c r="B145" s="64">
        <v>467</v>
      </c>
      <c r="C145" s="8" t="s">
        <v>543</v>
      </c>
      <c r="D145" s="47" t="s">
        <v>10</v>
      </c>
      <c r="E145" s="47" t="s">
        <v>10</v>
      </c>
      <c r="F145" s="75" t="s">
        <v>6</v>
      </c>
    </row>
    <row r="146" spans="1:9" ht="33" customHeight="1" x14ac:dyDescent="0.25">
      <c r="A146" s="128" t="s">
        <v>874</v>
      </c>
      <c r="B146" s="99">
        <v>646</v>
      </c>
      <c r="C146" s="22" t="s">
        <v>56</v>
      </c>
      <c r="D146" s="99" t="s">
        <v>791</v>
      </c>
      <c r="E146" s="99" t="s">
        <v>1011</v>
      </c>
      <c r="F146" s="20" t="s">
        <v>20</v>
      </c>
    </row>
    <row r="147" spans="1:9" ht="33" customHeight="1" thickBot="1" x14ac:dyDescent="0.3">
      <c r="A147" s="129" t="s">
        <v>875</v>
      </c>
      <c r="B147" s="64">
        <v>955</v>
      </c>
      <c r="C147" s="8" t="s">
        <v>922</v>
      </c>
      <c r="D147" s="64" t="s">
        <v>10</v>
      </c>
      <c r="E147" s="64" t="s">
        <v>811</v>
      </c>
      <c r="F147" s="11" t="s">
        <v>6</v>
      </c>
    </row>
    <row r="148" spans="1:9" ht="33" customHeight="1" thickBot="1" x14ac:dyDescent="0.3">
      <c r="A148" s="174" t="s">
        <v>789</v>
      </c>
      <c r="B148" s="175"/>
      <c r="C148" s="175"/>
      <c r="D148" s="176"/>
      <c r="E148" s="43" t="s">
        <v>51</v>
      </c>
      <c r="F148" s="43">
        <f>COUNTIF(D116:D147,E148)</f>
        <v>5</v>
      </c>
    </row>
    <row r="149" spans="1:9" ht="33" customHeight="1" thickBot="1" x14ac:dyDescent="0.3">
      <c r="A149" s="180"/>
      <c r="B149" s="181"/>
      <c r="C149" s="181"/>
      <c r="D149" s="182"/>
      <c r="E149" s="43" t="s">
        <v>10</v>
      </c>
      <c r="F149" s="43">
        <f>COUNTIF(D116:D147,E149)</f>
        <v>19</v>
      </c>
    </row>
    <row r="150" spans="1:9" ht="33" customHeight="1" thickBot="1" x14ac:dyDescent="0.3">
      <c r="A150" s="183" t="s">
        <v>84</v>
      </c>
      <c r="B150" s="184"/>
      <c r="C150" s="184"/>
      <c r="D150" s="185"/>
      <c r="E150" s="43"/>
      <c r="F150" s="43">
        <f>COUNTA(F116:F147)</f>
        <v>32</v>
      </c>
    </row>
    <row r="151" spans="1:9" ht="33" customHeight="1" thickBot="1" x14ac:dyDescent="0.3"/>
    <row r="152" spans="1:9" ht="33" customHeight="1" x14ac:dyDescent="0.25">
      <c r="A152" s="170" t="s">
        <v>809</v>
      </c>
      <c r="B152" s="171"/>
      <c r="C152" s="171"/>
      <c r="D152" s="171"/>
      <c r="E152" s="171"/>
      <c r="F152" s="172"/>
    </row>
    <row r="153" spans="1:9" ht="33" customHeight="1" x14ac:dyDescent="0.25">
      <c r="A153" s="39" t="s">
        <v>1</v>
      </c>
      <c r="B153" s="40" t="s">
        <v>2</v>
      </c>
      <c r="C153" s="41" t="s">
        <v>3</v>
      </c>
      <c r="D153" s="41" t="s">
        <v>241</v>
      </c>
      <c r="E153" s="41" t="s">
        <v>4</v>
      </c>
      <c r="F153" s="42" t="s">
        <v>782</v>
      </c>
      <c r="H153" s="155" t="s">
        <v>793</v>
      </c>
      <c r="I153" s="156"/>
    </row>
    <row r="154" spans="1:9" ht="33" customHeight="1" x14ac:dyDescent="0.25">
      <c r="A154" s="105" t="s">
        <v>809</v>
      </c>
      <c r="B154" s="24">
        <v>577</v>
      </c>
      <c r="C154" s="22" t="s">
        <v>86</v>
      </c>
      <c r="D154" s="99" t="s">
        <v>791</v>
      </c>
      <c r="E154" s="99" t="s">
        <v>1030</v>
      </c>
      <c r="F154" s="20" t="s">
        <v>20</v>
      </c>
      <c r="H154" s="18" t="s">
        <v>780</v>
      </c>
      <c r="I154" s="19">
        <f t="shared" ref="I154:I159" si="3">COUNTIF($D$154:$D$155,H154)</f>
        <v>0</v>
      </c>
    </row>
    <row r="155" spans="1:9" ht="33" customHeight="1" thickBot="1" x14ac:dyDescent="0.3">
      <c r="A155" s="111" t="s">
        <v>820</v>
      </c>
      <c r="B155" s="99">
        <v>503</v>
      </c>
      <c r="C155" s="22" t="s">
        <v>124</v>
      </c>
      <c r="D155" s="99" t="str">
        <f>VLOOKUP(B155,Planilha2!$A$2:$F$305,6,0)</f>
        <v>TÉCNICO JUDICIÁRIO</v>
      </c>
      <c r="E155" s="99" t="s">
        <v>1031</v>
      </c>
      <c r="F155" s="20" t="s">
        <v>6</v>
      </c>
      <c r="H155" s="17" t="s">
        <v>51</v>
      </c>
      <c r="I155" s="19">
        <f t="shared" si="3"/>
        <v>0</v>
      </c>
    </row>
    <row r="156" spans="1:9" ht="33" customHeight="1" thickBot="1" x14ac:dyDescent="0.3">
      <c r="A156" s="174" t="s">
        <v>789</v>
      </c>
      <c r="B156" s="175"/>
      <c r="C156" s="175"/>
      <c r="D156" s="176"/>
      <c r="E156" s="43" t="s">
        <v>51</v>
      </c>
      <c r="F156" s="43">
        <f>COUNTIF(D154:D155,E156)</f>
        <v>0</v>
      </c>
      <c r="H156" s="17" t="s">
        <v>10</v>
      </c>
      <c r="I156" s="19">
        <f t="shared" si="3"/>
        <v>1</v>
      </c>
    </row>
    <row r="157" spans="1:9" ht="33" customHeight="1" thickBot="1" x14ac:dyDescent="0.3">
      <c r="A157" s="180"/>
      <c r="B157" s="181"/>
      <c r="C157" s="181"/>
      <c r="D157" s="182"/>
      <c r="E157" s="43" t="s">
        <v>10</v>
      </c>
      <c r="F157" s="57">
        <f>COUNTIF(D154:D155,E157)</f>
        <v>1</v>
      </c>
      <c r="H157" s="18" t="s">
        <v>33</v>
      </c>
      <c r="I157" s="19">
        <f t="shared" si="3"/>
        <v>0</v>
      </c>
    </row>
    <row r="158" spans="1:9" ht="37.5" customHeight="1" thickBot="1" x14ac:dyDescent="0.3">
      <c r="A158" s="183" t="s">
        <v>973</v>
      </c>
      <c r="B158" s="184"/>
      <c r="C158" s="184"/>
      <c r="D158" s="185"/>
      <c r="E158" s="107"/>
      <c r="F158" s="43">
        <f>COUNTA(F154:F155)</f>
        <v>2</v>
      </c>
      <c r="H158" s="18" t="s">
        <v>791</v>
      </c>
      <c r="I158" s="19">
        <f t="shared" si="3"/>
        <v>1</v>
      </c>
    </row>
    <row r="159" spans="1:9" ht="33" customHeight="1" x14ac:dyDescent="0.25">
      <c r="A159" s="56"/>
      <c r="B159" s="50"/>
      <c r="C159" s="50"/>
      <c r="D159" s="50"/>
      <c r="E159" s="50"/>
      <c r="F159" s="50"/>
      <c r="H159" s="18" t="s">
        <v>790</v>
      </c>
      <c r="I159" s="19">
        <f t="shared" si="3"/>
        <v>0</v>
      </c>
    </row>
    <row r="160" spans="1:9" ht="33" customHeight="1" thickBot="1" x14ac:dyDescent="0.3">
      <c r="A160" s="56"/>
      <c r="B160" s="50"/>
      <c r="C160" s="50"/>
      <c r="D160" s="50"/>
      <c r="E160" s="50"/>
      <c r="F160" s="50"/>
      <c r="H160" s="18" t="s">
        <v>792</v>
      </c>
      <c r="I160" s="19">
        <f>SUM(I154:I159)</f>
        <v>2</v>
      </c>
    </row>
    <row r="161" spans="1:9" ht="31.5" customHeight="1" x14ac:dyDescent="0.25">
      <c r="A161" s="170" t="s">
        <v>85</v>
      </c>
      <c r="B161" s="171"/>
      <c r="C161" s="171"/>
      <c r="D161" s="171"/>
      <c r="E161" s="171"/>
      <c r="F161" s="172"/>
    </row>
    <row r="162" spans="1:9" ht="28.5" customHeight="1" x14ac:dyDescent="0.25">
      <c r="A162" s="39" t="s">
        <v>1</v>
      </c>
      <c r="B162" s="40" t="s">
        <v>2</v>
      </c>
      <c r="C162" s="41" t="s">
        <v>3</v>
      </c>
      <c r="D162" s="41" t="s">
        <v>241</v>
      </c>
      <c r="E162" s="41" t="s">
        <v>4</v>
      </c>
      <c r="F162" s="42" t="s">
        <v>782</v>
      </c>
    </row>
    <row r="163" spans="1:9" ht="33" customHeight="1" x14ac:dyDescent="0.25">
      <c r="A163" s="111" t="s">
        <v>85</v>
      </c>
      <c r="B163" s="99">
        <v>658</v>
      </c>
      <c r="C163" s="22" t="s">
        <v>94</v>
      </c>
      <c r="D163" s="99" t="s">
        <v>791</v>
      </c>
      <c r="E163" s="99" t="s">
        <v>1010</v>
      </c>
      <c r="F163" s="20" t="s">
        <v>95</v>
      </c>
    </row>
    <row r="164" spans="1:9" ht="33" customHeight="1" x14ac:dyDescent="0.25">
      <c r="A164" s="111" t="s">
        <v>810</v>
      </c>
      <c r="B164" s="99">
        <v>309</v>
      </c>
      <c r="C164" s="22" t="s">
        <v>87</v>
      </c>
      <c r="D164" s="99" t="str">
        <f>VLOOKUP(B164,Planilha2!$A$2:$F$305,6,0)</f>
        <v>TÉCNICO JUDICIÁRIO</v>
      </c>
      <c r="E164" s="99" t="s">
        <v>1011</v>
      </c>
      <c r="F164" s="20" t="s">
        <v>6</v>
      </c>
    </row>
    <row r="165" spans="1:9" ht="33" customHeight="1" x14ac:dyDescent="0.25">
      <c r="A165" s="110" t="s">
        <v>836</v>
      </c>
      <c r="B165" s="64">
        <v>601</v>
      </c>
      <c r="C165" s="8" t="s">
        <v>92</v>
      </c>
      <c r="D165" s="64" t="str">
        <f>VLOOKUP(B165,Planilha2!$A$2:$F$305,6,0)</f>
        <v>ANALISTA JUDICIÁRIO</v>
      </c>
      <c r="E165" s="64" t="s">
        <v>811</v>
      </c>
      <c r="F165" s="11" t="s">
        <v>6</v>
      </c>
      <c r="G165" s="50"/>
      <c r="H165" s="155" t="s">
        <v>793</v>
      </c>
      <c r="I165" s="156"/>
    </row>
    <row r="166" spans="1:9" ht="33" customHeight="1" x14ac:dyDescent="0.25">
      <c r="A166" s="110" t="s">
        <v>812</v>
      </c>
      <c r="B166" s="64">
        <v>907</v>
      </c>
      <c r="C166" s="8" t="s">
        <v>823</v>
      </c>
      <c r="D166" s="64" t="s">
        <v>791</v>
      </c>
      <c r="E166" s="64" t="s">
        <v>811</v>
      </c>
      <c r="F166" s="11" t="s">
        <v>20</v>
      </c>
      <c r="H166" s="18" t="s">
        <v>780</v>
      </c>
      <c r="I166" s="19">
        <f t="shared" ref="I166" si="4">COUNTIF($D$163:$D$180,H166)</f>
        <v>0</v>
      </c>
    </row>
    <row r="167" spans="1:9" ht="33" customHeight="1" x14ac:dyDescent="0.25">
      <c r="A167" s="166" t="s">
        <v>88</v>
      </c>
      <c r="B167" s="64">
        <v>216</v>
      </c>
      <c r="C167" s="8" t="s">
        <v>89</v>
      </c>
      <c r="D167" s="64" t="str">
        <f>VLOOKUP(B167,Planilha2!$A$2:$F$305,6,0)</f>
        <v>TÉCNICO JUDICIÁRIO</v>
      </c>
      <c r="E167" s="64" t="s">
        <v>1008</v>
      </c>
      <c r="F167" s="11" t="s">
        <v>6</v>
      </c>
      <c r="H167" s="17" t="s">
        <v>51</v>
      </c>
      <c r="I167" s="19">
        <f>COUNTIF($D$163:$D$180,H167)</f>
        <v>2</v>
      </c>
    </row>
    <row r="168" spans="1:9" ht="33" customHeight="1" x14ac:dyDescent="0.25">
      <c r="A168" s="158"/>
      <c r="B168" s="64">
        <v>468</v>
      </c>
      <c r="C168" s="8" t="s">
        <v>78</v>
      </c>
      <c r="D168" s="64" t="str">
        <f>VLOOKUP(B168,Planilha2!$A$2:$F$305,6,0)</f>
        <v>TÉCNICO JUDICIÁRIO</v>
      </c>
      <c r="E168" s="47" t="s">
        <v>10</v>
      </c>
      <c r="F168" s="11" t="s">
        <v>6</v>
      </c>
      <c r="H168" s="17" t="s">
        <v>10</v>
      </c>
      <c r="I168" s="19">
        <f>COUNTIF($D$163:$D$180,H168)</f>
        <v>7</v>
      </c>
    </row>
    <row r="169" spans="1:9" ht="25.5" x14ac:dyDescent="0.25">
      <c r="A169" s="111" t="s">
        <v>909</v>
      </c>
      <c r="B169" s="99">
        <v>878</v>
      </c>
      <c r="C169" s="22" t="s">
        <v>90</v>
      </c>
      <c r="D169" s="99" t="s">
        <v>33</v>
      </c>
      <c r="E169" s="99" t="s">
        <v>1032</v>
      </c>
      <c r="F169" s="20" t="s">
        <v>33</v>
      </c>
      <c r="H169" s="18" t="s">
        <v>33</v>
      </c>
      <c r="I169" s="19">
        <f>COUNTIF($D$163:$D$180,H169)</f>
        <v>1</v>
      </c>
    </row>
    <row r="170" spans="1:9" ht="24.75" customHeight="1" x14ac:dyDescent="0.25">
      <c r="A170" s="110" t="s">
        <v>819</v>
      </c>
      <c r="B170" s="64">
        <v>273</v>
      </c>
      <c r="C170" s="8" t="s">
        <v>897</v>
      </c>
      <c r="D170" s="64" t="str">
        <f>VLOOKUP(B170,Planilha2!$A$2:$F$305,6,0)</f>
        <v>ANALISTA JUDICIÁRIO</v>
      </c>
      <c r="E170" s="64" t="s">
        <v>811</v>
      </c>
      <c r="F170" s="11" t="s">
        <v>6</v>
      </c>
      <c r="H170" s="18" t="s">
        <v>791</v>
      </c>
      <c r="I170" s="19">
        <f>COUNTIF($D$163:$D$180,H170)</f>
        <v>7</v>
      </c>
    </row>
    <row r="171" spans="1:9" ht="26.25" customHeight="1" x14ac:dyDescent="0.25">
      <c r="A171" s="166" t="s">
        <v>931</v>
      </c>
      <c r="B171" s="64">
        <v>660</v>
      </c>
      <c r="C171" s="8" t="s">
        <v>91</v>
      </c>
      <c r="D171" s="64" t="s">
        <v>791</v>
      </c>
      <c r="E171" s="64" t="s">
        <v>811</v>
      </c>
      <c r="F171" s="11" t="s">
        <v>20</v>
      </c>
      <c r="H171" s="18" t="s">
        <v>790</v>
      </c>
      <c r="I171" s="19">
        <f>COUNTIF($D$163:$D$180,H171)</f>
        <v>0</v>
      </c>
    </row>
    <row r="172" spans="1:9" ht="33" customHeight="1" x14ac:dyDescent="0.25">
      <c r="A172" s="158"/>
      <c r="B172" s="64">
        <v>712</v>
      </c>
      <c r="C172" s="8" t="s">
        <v>932</v>
      </c>
      <c r="D172" s="64" t="s">
        <v>10</v>
      </c>
      <c r="E172" s="64" t="s">
        <v>10</v>
      </c>
      <c r="F172" s="11" t="s">
        <v>6</v>
      </c>
      <c r="H172" s="18" t="s">
        <v>792</v>
      </c>
      <c r="I172" s="19">
        <f>SUM(I166:I171)</f>
        <v>17</v>
      </c>
    </row>
    <row r="173" spans="1:9" ht="33" customHeight="1" x14ac:dyDescent="0.25">
      <c r="A173" s="207" t="s">
        <v>93</v>
      </c>
      <c r="B173" s="99">
        <v>659</v>
      </c>
      <c r="C173" s="22" t="s">
        <v>101</v>
      </c>
      <c r="D173" s="99" t="s">
        <v>791</v>
      </c>
      <c r="E173" s="99" t="s">
        <v>1011</v>
      </c>
      <c r="F173" s="20" t="s">
        <v>20</v>
      </c>
    </row>
    <row r="174" spans="1:9" ht="33" customHeight="1" x14ac:dyDescent="0.25">
      <c r="A174" s="208"/>
      <c r="B174" s="64">
        <v>1028</v>
      </c>
      <c r="C174" s="16" t="s">
        <v>1055</v>
      </c>
      <c r="D174" s="6" t="s">
        <v>791</v>
      </c>
      <c r="E174" s="6" t="s">
        <v>1014</v>
      </c>
      <c r="F174" s="11" t="s">
        <v>20</v>
      </c>
    </row>
    <row r="175" spans="1:9" ht="33" customHeight="1" x14ac:dyDescent="0.25">
      <c r="A175" s="110" t="s">
        <v>96</v>
      </c>
      <c r="B175" s="64">
        <v>943</v>
      </c>
      <c r="C175" s="16" t="s">
        <v>841</v>
      </c>
      <c r="D175" s="64" t="s">
        <v>791</v>
      </c>
      <c r="E175" s="64" t="s">
        <v>811</v>
      </c>
      <c r="F175" s="11" t="s">
        <v>20</v>
      </c>
    </row>
    <row r="176" spans="1:9" ht="33" customHeight="1" x14ac:dyDescent="0.25">
      <c r="A176" s="173" t="s">
        <v>98</v>
      </c>
      <c r="B176" s="64">
        <v>451</v>
      </c>
      <c r="C176" s="8" t="s">
        <v>99</v>
      </c>
      <c r="D176" s="64" t="str">
        <f>VLOOKUP(B176,Planilha2!$A$2:$F$305,6,0)</f>
        <v>TÉCNICO JUDICIÁRIO</v>
      </c>
      <c r="E176" s="64" t="s">
        <v>811</v>
      </c>
      <c r="F176" s="11" t="s">
        <v>6</v>
      </c>
    </row>
    <row r="177" spans="1:9" ht="33" customHeight="1" x14ac:dyDescent="0.25">
      <c r="A177" s="173"/>
      <c r="B177" s="64">
        <v>219</v>
      </c>
      <c r="C177" s="8" t="s">
        <v>100</v>
      </c>
      <c r="D177" s="64" t="str">
        <f>VLOOKUP(B177,Planilha2!$A$2:$F$305,6,0)</f>
        <v>TÉCNICO JUDICIÁRIO</v>
      </c>
      <c r="E177" s="64" t="s">
        <v>26</v>
      </c>
      <c r="F177" s="11" t="s">
        <v>6</v>
      </c>
    </row>
    <row r="178" spans="1:9" ht="24.75" customHeight="1" x14ac:dyDescent="0.25">
      <c r="A178" s="160" t="s">
        <v>813</v>
      </c>
      <c r="B178" s="64">
        <v>967</v>
      </c>
      <c r="C178" s="16" t="s">
        <v>939</v>
      </c>
      <c r="D178" s="64" t="s">
        <v>791</v>
      </c>
      <c r="E178" s="64" t="s">
        <v>811</v>
      </c>
      <c r="F178" s="7" t="s">
        <v>20</v>
      </c>
    </row>
    <row r="179" spans="1:9" ht="33" customHeight="1" x14ac:dyDescent="0.25">
      <c r="A179" s="162"/>
      <c r="B179" s="64"/>
      <c r="C179" s="154" t="s">
        <v>1099</v>
      </c>
      <c r="D179" s="64"/>
      <c r="E179" s="64" t="s">
        <v>1014</v>
      </c>
      <c r="F179" s="11"/>
    </row>
    <row r="180" spans="1:9" ht="33" customHeight="1" thickBot="1" x14ac:dyDescent="0.3">
      <c r="A180" s="103" t="s">
        <v>814</v>
      </c>
      <c r="B180" s="64">
        <v>874</v>
      </c>
      <c r="C180" s="8" t="s">
        <v>1084</v>
      </c>
      <c r="D180" s="64" t="s">
        <v>10</v>
      </c>
      <c r="E180" s="64" t="s">
        <v>811</v>
      </c>
      <c r="F180" s="11" t="s">
        <v>6</v>
      </c>
    </row>
    <row r="181" spans="1:9" ht="33" customHeight="1" thickBot="1" x14ac:dyDescent="0.3">
      <c r="A181" s="174" t="s">
        <v>789</v>
      </c>
      <c r="B181" s="175"/>
      <c r="C181" s="175"/>
      <c r="D181" s="176"/>
      <c r="E181" s="43" t="s">
        <v>51</v>
      </c>
      <c r="F181" s="43">
        <f>COUNTIF(D154:D180,E181)</f>
        <v>2</v>
      </c>
    </row>
    <row r="182" spans="1:9" ht="33" customHeight="1" thickBot="1" x14ac:dyDescent="0.3">
      <c r="A182" s="177"/>
      <c r="B182" s="178"/>
      <c r="C182" s="178"/>
      <c r="D182" s="179"/>
      <c r="E182" s="43" t="s">
        <v>10</v>
      </c>
      <c r="F182" s="43">
        <f>COUNTIF(D163:D180,E182)</f>
        <v>7</v>
      </c>
    </row>
    <row r="183" spans="1:9" ht="33" customHeight="1" thickBot="1" x14ac:dyDescent="0.3">
      <c r="A183" s="167" t="s">
        <v>981</v>
      </c>
      <c r="B183" s="168"/>
      <c r="C183" s="168"/>
      <c r="D183" s="169"/>
      <c r="E183" s="43"/>
      <c r="F183" s="49">
        <f>COUNTA(F163:F180)</f>
        <v>17</v>
      </c>
    </row>
    <row r="185" spans="1:9" ht="33" customHeight="1" thickBot="1" x14ac:dyDescent="0.3">
      <c r="A185" s="15"/>
    </row>
    <row r="186" spans="1:9" ht="33" customHeight="1" x14ac:dyDescent="0.25">
      <c r="A186" s="170" t="s">
        <v>910</v>
      </c>
      <c r="B186" s="171"/>
      <c r="C186" s="171"/>
      <c r="D186" s="171"/>
      <c r="E186" s="171"/>
      <c r="F186" s="172"/>
    </row>
    <row r="187" spans="1:9" ht="33" customHeight="1" x14ac:dyDescent="0.25">
      <c r="A187" s="39" t="s">
        <v>1</v>
      </c>
      <c r="B187" s="40" t="s">
        <v>2</v>
      </c>
      <c r="C187" s="41" t="s">
        <v>3</v>
      </c>
      <c r="D187" s="41" t="s">
        <v>241</v>
      </c>
      <c r="E187" s="41" t="s">
        <v>4</v>
      </c>
      <c r="F187" s="42" t="s">
        <v>782</v>
      </c>
    </row>
    <row r="188" spans="1:9" ht="33" customHeight="1" x14ac:dyDescent="0.25">
      <c r="A188" s="111" t="s">
        <v>802</v>
      </c>
      <c r="B188" s="99">
        <v>286</v>
      </c>
      <c r="C188" s="22" t="s">
        <v>176</v>
      </c>
      <c r="D188" s="99" t="str">
        <f>VLOOKUP(B188,Planilha2!$A$2:$F$305,6,0)</f>
        <v>ANALISTA JUDICIÁRIO</v>
      </c>
      <c r="E188" s="99" t="s">
        <v>1010</v>
      </c>
      <c r="F188" s="20" t="s">
        <v>6</v>
      </c>
      <c r="H188" s="155" t="s">
        <v>793</v>
      </c>
      <c r="I188" s="156"/>
    </row>
    <row r="189" spans="1:9" ht="33" customHeight="1" x14ac:dyDescent="0.25">
      <c r="A189" s="111" t="s">
        <v>805</v>
      </c>
      <c r="B189" s="99">
        <v>544</v>
      </c>
      <c r="C189" s="22" t="s">
        <v>806</v>
      </c>
      <c r="D189" s="99" t="s">
        <v>51</v>
      </c>
      <c r="E189" s="99" t="s">
        <v>1011</v>
      </c>
      <c r="F189" s="20" t="s">
        <v>6</v>
      </c>
      <c r="H189" s="18" t="s">
        <v>780</v>
      </c>
      <c r="I189" s="19">
        <f t="shared" ref="I189:I194" si="5">COUNTIF($D$188:$D$192,H189)</f>
        <v>0</v>
      </c>
    </row>
    <row r="190" spans="1:9" ht="33" customHeight="1" x14ac:dyDescent="0.25">
      <c r="A190" s="98" t="s">
        <v>804</v>
      </c>
      <c r="B190" s="64">
        <v>275</v>
      </c>
      <c r="C190" s="8" t="s">
        <v>178</v>
      </c>
      <c r="D190" s="64" t="str">
        <f>VLOOKUP(B190,Planilha2!$A$2:$F$305,6,0)</f>
        <v>TÉCNICO JUDICIÁRIO</v>
      </c>
      <c r="E190" s="64" t="s">
        <v>811</v>
      </c>
      <c r="F190" s="11" t="s">
        <v>6</v>
      </c>
      <c r="H190" s="17" t="s">
        <v>51</v>
      </c>
      <c r="I190" s="19">
        <f t="shared" si="5"/>
        <v>2</v>
      </c>
    </row>
    <row r="191" spans="1:9" ht="25.5" x14ac:dyDescent="0.25">
      <c r="A191" s="111" t="s">
        <v>803</v>
      </c>
      <c r="B191" s="99">
        <v>459</v>
      </c>
      <c r="C191" s="22" t="s">
        <v>177</v>
      </c>
      <c r="D191" s="99" t="str">
        <f>VLOOKUP(B191,Planilha2!$A$2:$F$305,6,0)</f>
        <v>TÉCNICO JUDICIÁRIO</v>
      </c>
      <c r="E191" s="99" t="s">
        <v>1032</v>
      </c>
      <c r="F191" s="20" t="s">
        <v>6</v>
      </c>
      <c r="H191" s="17" t="s">
        <v>10</v>
      </c>
      <c r="I191" s="19">
        <f t="shared" si="5"/>
        <v>2</v>
      </c>
    </row>
    <row r="192" spans="1:9" ht="25.5" customHeight="1" thickBot="1" x14ac:dyDescent="0.3">
      <c r="A192" s="98" t="s">
        <v>179</v>
      </c>
      <c r="B192" s="64">
        <v>973</v>
      </c>
      <c r="C192" s="16" t="s">
        <v>940</v>
      </c>
      <c r="D192" s="64" t="s">
        <v>791</v>
      </c>
      <c r="E192" s="64" t="s">
        <v>811</v>
      </c>
      <c r="F192" s="11" t="s">
        <v>20</v>
      </c>
      <c r="H192" s="76" t="s">
        <v>33</v>
      </c>
      <c r="I192" s="65">
        <f t="shared" si="5"/>
        <v>0</v>
      </c>
    </row>
    <row r="193" spans="1:9" ht="33" customHeight="1" thickBot="1" x14ac:dyDescent="0.3">
      <c r="A193" s="174" t="s">
        <v>789</v>
      </c>
      <c r="B193" s="175"/>
      <c r="C193" s="175"/>
      <c r="D193" s="176"/>
      <c r="E193" s="43" t="s">
        <v>51</v>
      </c>
      <c r="F193" s="43">
        <f>COUNTIF(D188:D192,E193)</f>
        <v>2</v>
      </c>
      <c r="H193" s="18" t="s">
        <v>791</v>
      </c>
      <c r="I193" s="19">
        <f t="shared" si="5"/>
        <v>1</v>
      </c>
    </row>
    <row r="194" spans="1:9" ht="33" customHeight="1" thickBot="1" x14ac:dyDescent="0.3">
      <c r="A194" s="177"/>
      <c r="B194" s="178"/>
      <c r="C194" s="178"/>
      <c r="D194" s="179"/>
      <c r="E194" s="43" t="s">
        <v>10</v>
      </c>
      <c r="F194" s="43">
        <f>COUNTIF(D188:D192,E194)</f>
        <v>2</v>
      </c>
      <c r="H194" s="18" t="s">
        <v>790</v>
      </c>
      <c r="I194" s="19">
        <f t="shared" si="5"/>
        <v>0</v>
      </c>
    </row>
    <row r="195" spans="1:9" ht="33" customHeight="1" thickBot="1" x14ac:dyDescent="0.3">
      <c r="A195" s="167" t="s">
        <v>975</v>
      </c>
      <c r="B195" s="168"/>
      <c r="C195" s="168"/>
      <c r="D195" s="169"/>
      <c r="E195" s="43"/>
      <c r="F195" s="49">
        <f>COUNTA(F188:F192)</f>
        <v>5</v>
      </c>
      <c r="H195" s="18" t="s">
        <v>959</v>
      </c>
      <c r="I195" s="19">
        <f>SUM(I189:I194)</f>
        <v>5</v>
      </c>
    </row>
    <row r="197" spans="1:9" ht="33" customHeight="1" thickBot="1" x14ac:dyDescent="0.3">
      <c r="A197" s="15"/>
    </row>
    <row r="198" spans="1:9" ht="33" customHeight="1" x14ac:dyDescent="0.25">
      <c r="A198" s="170" t="s">
        <v>911</v>
      </c>
      <c r="B198" s="171"/>
      <c r="C198" s="171"/>
      <c r="D198" s="171"/>
      <c r="E198" s="171"/>
      <c r="F198" s="172"/>
    </row>
    <row r="199" spans="1:9" ht="33" customHeight="1" x14ac:dyDescent="0.25">
      <c r="A199" s="39" t="s">
        <v>1</v>
      </c>
      <c r="B199" s="40" t="s">
        <v>2</v>
      </c>
      <c r="C199" s="41" t="s">
        <v>3</v>
      </c>
      <c r="D199" s="41" t="s">
        <v>241</v>
      </c>
      <c r="E199" s="41" t="s">
        <v>4</v>
      </c>
      <c r="F199" s="42" t="s">
        <v>782</v>
      </c>
      <c r="H199" s="155" t="s">
        <v>793</v>
      </c>
      <c r="I199" s="156"/>
    </row>
    <row r="200" spans="1:9" ht="33" customHeight="1" x14ac:dyDescent="0.25">
      <c r="A200" s="105" t="s">
        <v>815</v>
      </c>
      <c r="B200" s="99">
        <v>1013</v>
      </c>
      <c r="C200" s="22" t="s">
        <v>989</v>
      </c>
      <c r="D200" s="99" t="s">
        <v>33</v>
      </c>
      <c r="E200" s="99" t="s">
        <v>1033</v>
      </c>
      <c r="F200" s="20" t="s">
        <v>33</v>
      </c>
      <c r="H200" s="18" t="s">
        <v>780</v>
      </c>
      <c r="I200" s="19">
        <f t="shared" ref="I200:I205" si="6">COUNTIF($D$200:$D$202,H200)</f>
        <v>0</v>
      </c>
    </row>
    <row r="201" spans="1:9" ht="33" customHeight="1" x14ac:dyDescent="0.25">
      <c r="A201" s="163" t="s">
        <v>831</v>
      </c>
      <c r="B201" s="99">
        <v>1012</v>
      </c>
      <c r="C201" s="22" t="s">
        <v>990</v>
      </c>
      <c r="D201" s="99" t="s">
        <v>791</v>
      </c>
      <c r="E201" s="99" t="s">
        <v>1031</v>
      </c>
      <c r="F201" s="20" t="s">
        <v>20</v>
      </c>
      <c r="H201" s="17" t="s">
        <v>51</v>
      </c>
      <c r="I201" s="19">
        <f t="shared" si="6"/>
        <v>0</v>
      </c>
    </row>
    <row r="202" spans="1:9" s="26" customFormat="1" ht="34.5" customHeight="1" thickBot="1" x14ac:dyDescent="0.3">
      <c r="A202" s="165"/>
      <c r="B202" s="64">
        <v>940</v>
      </c>
      <c r="C202" s="16" t="s">
        <v>837</v>
      </c>
      <c r="D202" s="64" t="s">
        <v>791</v>
      </c>
      <c r="E202" s="64" t="s">
        <v>1034</v>
      </c>
      <c r="F202" s="11" t="s">
        <v>20</v>
      </c>
      <c r="H202" s="17" t="s">
        <v>10</v>
      </c>
      <c r="I202" s="19">
        <f t="shared" si="6"/>
        <v>0</v>
      </c>
    </row>
    <row r="203" spans="1:9" ht="25.5" customHeight="1" thickBot="1" x14ac:dyDescent="0.3">
      <c r="A203" s="174" t="s">
        <v>789</v>
      </c>
      <c r="B203" s="175"/>
      <c r="C203" s="175"/>
      <c r="D203" s="176"/>
      <c r="E203" s="43" t="s">
        <v>51</v>
      </c>
      <c r="F203" s="43">
        <f>COUNTIF(D200:D202,E203)</f>
        <v>0</v>
      </c>
      <c r="H203" s="18" t="s">
        <v>33</v>
      </c>
      <c r="I203" s="19">
        <f t="shared" si="6"/>
        <v>1</v>
      </c>
    </row>
    <row r="204" spans="1:9" ht="30" customHeight="1" thickBot="1" x14ac:dyDescent="0.3">
      <c r="A204" s="177"/>
      <c r="B204" s="178"/>
      <c r="C204" s="178"/>
      <c r="D204" s="179"/>
      <c r="E204" s="43" t="s">
        <v>10</v>
      </c>
      <c r="F204" s="43">
        <f>COUNTIF(D200:D202,E204)</f>
        <v>0</v>
      </c>
      <c r="H204" s="18" t="s">
        <v>791</v>
      </c>
      <c r="I204" s="19">
        <f t="shared" si="6"/>
        <v>2</v>
      </c>
    </row>
    <row r="205" spans="1:9" ht="33" customHeight="1" thickBot="1" x14ac:dyDescent="0.3">
      <c r="A205" s="167" t="s">
        <v>976</v>
      </c>
      <c r="B205" s="168"/>
      <c r="C205" s="168"/>
      <c r="D205" s="169"/>
      <c r="E205" s="43"/>
      <c r="F205" s="49">
        <f>COUNTA(F200:F202)</f>
        <v>3</v>
      </c>
      <c r="H205" s="18" t="s">
        <v>790</v>
      </c>
      <c r="I205" s="19">
        <f t="shared" si="6"/>
        <v>0</v>
      </c>
    </row>
    <row r="206" spans="1:9" ht="33" customHeight="1" x14ac:dyDescent="0.25">
      <c r="A206" s="15"/>
      <c r="H206" s="18" t="s">
        <v>792</v>
      </c>
      <c r="I206" s="19">
        <f>SUM(I200:I205)</f>
        <v>3</v>
      </c>
    </row>
    <row r="207" spans="1:9" ht="33" customHeight="1" thickBot="1" x14ac:dyDescent="0.3">
      <c r="A207" s="15"/>
    </row>
    <row r="208" spans="1:9" ht="33" customHeight="1" x14ac:dyDescent="0.25">
      <c r="A208" s="170" t="s">
        <v>109</v>
      </c>
      <c r="B208" s="171"/>
      <c r="C208" s="171"/>
      <c r="D208" s="171"/>
      <c r="E208" s="171"/>
      <c r="F208" s="172"/>
    </row>
    <row r="209" spans="1:9" ht="33" customHeight="1" x14ac:dyDescent="0.25">
      <c r="A209" s="39" t="s">
        <v>1</v>
      </c>
      <c r="B209" s="40" t="s">
        <v>2</v>
      </c>
      <c r="C209" s="41" t="s">
        <v>3</v>
      </c>
      <c r="D209" s="41" t="s">
        <v>241</v>
      </c>
      <c r="E209" s="41" t="s">
        <v>4</v>
      </c>
      <c r="F209" s="42" t="s">
        <v>782</v>
      </c>
    </row>
    <row r="210" spans="1:9" ht="33" customHeight="1" x14ac:dyDescent="0.25">
      <c r="A210" s="117" t="s">
        <v>852</v>
      </c>
      <c r="B210" s="99">
        <v>889</v>
      </c>
      <c r="C210" s="25" t="s">
        <v>795</v>
      </c>
      <c r="D210" s="99" t="s">
        <v>33</v>
      </c>
      <c r="E210" s="99" t="s">
        <v>1035</v>
      </c>
      <c r="F210" s="20" t="s">
        <v>33</v>
      </c>
    </row>
    <row r="211" spans="1:9" ht="33" customHeight="1" x14ac:dyDescent="0.25">
      <c r="A211" s="157" t="s">
        <v>848</v>
      </c>
      <c r="B211" s="64">
        <v>954</v>
      </c>
      <c r="C211" s="16" t="s">
        <v>1067</v>
      </c>
      <c r="D211" s="64" t="s">
        <v>791</v>
      </c>
      <c r="E211" s="64" t="s">
        <v>1036</v>
      </c>
      <c r="F211" s="33" t="s">
        <v>20</v>
      </c>
      <c r="H211" s="155" t="s">
        <v>793</v>
      </c>
      <c r="I211" s="156"/>
    </row>
    <row r="212" spans="1:9" ht="33" customHeight="1" x14ac:dyDescent="0.25">
      <c r="A212" s="158"/>
      <c r="B212" s="99">
        <v>307</v>
      </c>
      <c r="C212" s="22" t="s">
        <v>104</v>
      </c>
      <c r="D212" s="99" t="s">
        <v>10</v>
      </c>
      <c r="E212" s="99" t="s">
        <v>1022</v>
      </c>
      <c r="F212" s="20" t="s">
        <v>6</v>
      </c>
      <c r="H212" s="18" t="s">
        <v>780</v>
      </c>
      <c r="I212" s="19">
        <f t="shared" ref="I212:I217" si="7">COUNTIF($D$210:$D$240,H212)</f>
        <v>0</v>
      </c>
    </row>
    <row r="213" spans="1:9" ht="33" customHeight="1" x14ac:dyDescent="0.25">
      <c r="A213" s="166" t="s">
        <v>849</v>
      </c>
      <c r="B213" s="99">
        <v>1040</v>
      </c>
      <c r="C213" s="22" t="s">
        <v>1069</v>
      </c>
      <c r="D213" s="99" t="s">
        <v>33</v>
      </c>
      <c r="E213" s="99" t="s">
        <v>1037</v>
      </c>
      <c r="F213" s="99" t="s">
        <v>33</v>
      </c>
      <c r="H213" s="17" t="s">
        <v>51</v>
      </c>
      <c r="I213" s="19">
        <f t="shared" si="7"/>
        <v>5</v>
      </c>
    </row>
    <row r="214" spans="1:9" ht="35.450000000000003" customHeight="1" x14ac:dyDescent="0.25">
      <c r="A214" s="188"/>
      <c r="B214" s="64">
        <v>74</v>
      </c>
      <c r="C214" s="8" t="s">
        <v>118</v>
      </c>
      <c r="D214" s="64" t="str">
        <f>VLOOKUP(B214,Planilha2!$A$2:$F$305,6,0)</f>
        <v>TÉCNICO JUDICIÁRIO</v>
      </c>
      <c r="E214" s="64" t="s">
        <v>1038</v>
      </c>
      <c r="F214" s="11" t="s">
        <v>6</v>
      </c>
      <c r="H214" s="17" t="s">
        <v>10</v>
      </c>
      <c r="I214" s="19">
        <f t="shared" si="7"/>
        <v>16</v>
      </c>
    </row>
    <row r="215" spans="1:9" ht="37.5" customHeight="1" x14ac:dyDescent="0.25">
      <c r="A215" s="188"/>
      <c r="B215" s="28">
        <v>991</v>
      </c>
      <c r="C215" s="32" t="s">
        <v>954</v>
      </c>
      <c r="D215" s="64" t="s">
        <v>10</v>
      </c>
      <c r="E215" s="64" t="s">
        <v>10</v>
      </c>
      <c r="F215" s="11" t="s">
        <v>6</v>
      </c>
      <c r="H215" s="18" t="s">
        <v>790</v>
      </c>
      <c r="I215" s="19">
        <f t="shared" si="7"/>
        <v>0</v>
      </c>
    </row>
    <row r="216" spans="1:9" ht="33" customHeight="1" x14ac:dyDescent="0.25">
      <c r="A216" s="191"/>
      <c r="B216" s="64">
        <v>1053</v>
      </c>
      <c r="C216" s="16" t="s">
        <v>1083</v>
      </c>
      <c r="D216" s="64" t="s">
        <v>791</v>
      </c>
      <c r="E216" s="64" t="s">
        <v>1101</v>
      </c>
      <c r="F216" s="35" t="s">
        <v>983</v>
      </c>
      <c r="H216" s="18" t="s">
        <v>33</v>
      </c>
      <c r="I216" s="19">
        <f t="shared" si="7"/>
        <v>2</v>
      </c>
    </row>
    <row r="217" spans="1:9" ht="33" customHeight="1" x14ac:dyDescent="0.25">
      <c r="A217" s="111" t="s">
        <v>964</v>
      </c>
      <c r="B217" s="64">
        <v>813</v>
      </c>
      <c r="C217" s="16" t="s">
        <v>751</v>
      </c>
      <c r="D217" s="64" t="s">
        <v>10</v>
      </c>
      <c r="E217" s="64" t="s">
        <v>1008</v>
      </c>
      <c r="F217" s="11" t="s">
        <v>6</v>
      </c>
      <c r="H217" s="18" t="s">
        <v>791</v>
      </c>
      <c r="I217" s="19">
        <f t="shared" si="7"/>
        <v>7</v>
      </c>
    </row>
    <row r="218" spans="1:9" ht="33" customHeight="1" x14ac:dyDescent="0.25">
      <c r="A218" s="163" t="s">
        <v>111</v>
      </c>
      <c r="B218" s="113">
        <v>910</v>
      </c>
      <c r="C218" s="29" t="s">
        <v>824</v>
      </c>
      <c r="D218" s="113" t="s">
        <v>791</v>
      </c>
      <c r="E218" s="113" t="s">
        <v>1032</v>
      </c>
      <c r="F218" s="30" t="s">
        <v>20</v>
      </c>
      <c r="H218" s="18" t="s">
        <v>792</v>
      </c>
      <c r="I218" s="19">
        <f>SUM(I212:I217)</f>
        <v>30</v>
      </c>
    </row>
    <row r="219" spans="1:9" ht="33" customHeight="1" x14ac:dyDescent="0.25">
      <c r="A219" s="164"/>
      <c r="B219" s="64">
        <v>997</v>
      </c>
      <c r="C219" s="16" t="s">
        <v>966</v>
      </c>
      <c r="D219" s="64" t="s">
        <v>10</v>
      </c>
      <c r="E219" s="64" t="s">
        <v>10</v>
      </c>
      <c r="F219" s="11" t="s">
        <v>6</v>
      </c>
    </row>
    <row r="220" spans="1:9" ht="33" customHeight="1" x14ac:dyDescent="0.25">
      <c r="A220" s="164"/>
      <c r="B220" s="64">
        <v>1031</v>
      </c>
      <c r="C220" s="16" t="s">
        <v>1057</v>
      </c>
      <c r="D220" s="64" t="s">
        <v>10</v>
      </c>
      <c r="E220" s="64" t="s">
        <v>10</v>
      </c>
      <c r="F220" s="11" t="s">
        <v>6</v>
      </c>
    </row>
    <row r="221" spans="1:9" ht="33" customHeight="1" x14ac:dyDescent="0.25">
      <c r="A221" s="166" t="s">
        <v>851</v>
      </c>
      <c r="B221" s="64">
        <v>797</v>
      </c>
      <c r="C221" s="8" t="s">
        <v>113</v>
      </c>
      <c r="D221" s="64" t="s">
        <v>51</v>
      </c>
      <c r="E221" s="64" t="s">
        <v>811</v>
      </c>
      <c r="F221" s="11" t="s">
        <v>6</v>
      </c>
    </row>
    <row r="222" spans="1:9" ht="33" customHeight="1" x14ac:dyDescent="0.25">
      <c r="A222" s="158"/>
      <c r="B222" s="64">
        <v>925</v>
      </c>
      <c r="C222" s="16" t="s">
        <v>829</v>
      </c>
      <c r="D222" s="64" t="s">
        <v>10</v>
      </c>
      <c r="E222" s="64" t="s">
        <v>1039</v>
      </c>
      <c r="F222" s="11" t="s">
        <v>6</v>
      </c>
    </row>
    <row r="223" spans="1:9" ht="33" customHeight="1" x14ac:dyDescent="0.25">
      <c r="A223" s="166" t="s">
        <v>933</v>
      </c>
      <c r="B223" s="47">
        <v>1000</v>
      </c>
      <c r="C223" s="8" t="s">
        <v>114</v>
      </c>
      <c r="D223" s="64" t="s">
        <v>51</v>
      </c>
      <c r="E223" s="64" t="s">
        <v>811</v>
      </c>
      <c r="F223" s="11" t="s">
        <v>6</v>
      </c>
    </row>
    <row r="224" spans="1:9" ht="33" customHeight="1" x14ac:dyDescent="0.25">
      <c r="A224" s="158"/>
      <c r="B224" s="64">
        <v>919</v>
      </c>
      <c r="C224" s="16" t="s">
        <v>827</v>
      </c>
      <c r="D224" s="64" t="s">
        <v>10</v>
      </c>
      <c r="E224" s="64" t="s">
        <v>1039</v>
      </c>
      <c r="F224" s="11" t="s">
        <v>6</v>
      </c>
    </row>
    <row r="225" spans="1:6" ht="33" customHeight="1" x14ac:dyDescent="0.25">
      <c r="A225" s="118" t="s">
        <v>850</v>
      </c>
      <c r="B225" s="114">
        <v>971</v>
      </c>
      <c r="C225" s="51" t="s">
        <v>934</v>
      </c>
      <c r="D225" s="64" t="s">
        <v>791</v>
      </c>
      <c r="E225" s="109" t="s">
        <v>1011</v>
      </c>
      <c r="F225" s="11" t="s">
        <v>935</v>
      </c>
    </row>
    <row r="226" spans="1:6" ht="33" customHeight="1" x14ac:dyDescent="0.25">
      <c r="A226" s="209" t="s">
        <v>122</v>
      </c>
      <c r="B226" s="114"/>
      <c r="C226" s="34"/>
      <c r="D226" s="64"/>
      <c r="E226" s="64" t="s">
        <v>1090</v>
      </c>
      <c r="F226" s="11"/>
    </row>
    <row r="227" spans="1:6" ht="33" customHeight="1" x14ac:dyDescent="0.25">
      <c r="A227" s="210"/>
      <c r="B227" s="114">
        <v>1043</v>
      </c>
      <c r="C227" s="34" t="s">
        <v>1073</v>
      </c>
      <c r="D227" s="64" t="s">
        <v>791</v>
      </c>
      <c r="E227" s="64" t="s">
        <v>1039</v>
      </c>
      <c r="F227" s="31" t="s">
        <v>20</v>
      </c>
    </row>
    <row r="228" spans="1:6" ht="33" customHeight="1" x14ac:dyDescent="0.25">
      <c r="A228" s="210"/>
      <c r="B228" s="64">
        <v>122</v>
      </c>
      <c r="C228" s="8" t="s">
        <v>8</v>
      </c>
      <c r="D228" s="64" t="s">
        <v>51</v>
      </c>
      <c r="E228" s="64" t="s">
        <v>1068</v>
      </c>
      <c r="F228" s="11" t="s">
        <v>6</v>
      </c>
    </row>
    <row r="229" spans="1:6" ht="36" customHeight="1" x14ac:dyDescent="0.25">
      <c r="A229" s="100" t="s">
        <v>963</v>
      </c>
      <c r="B229" s="64">
        <v>948</v>
      </c>
      <c r="C229" s="16" t="s">
        <v>955</v>
      </c>
      <c r="D229" s="64" t="s">
        <v>791</v>
      </c>
      <c r="E229" s="64" t="s">
        <v>811</v>
      </c>
      <c r="F229" s="74" t="s">
        <v>919</v>
      </c>
    </row>
    <row r="230" spans="1:6" ht="36.6" customHeight="1" x14ac:dyDescent="0.25">
      <c r="A230" s="166" t="s">
        <v>876</v>
      </c>
      <c r="B230" s="64">
        <v>952</v>
      </c>
      <c r="C230" s="8" t="s">
        <v>830</v>
      </c>
      <c r="D230" s="64" t="s">
        <v>51</v>
      </c>
      <c r="E230" s="64" t="s">
        <v>1008</v>
      </c>
      <c r="F230" s="101" t="s">
        <v>6</v>
      </c>
    </row>
    <row r="231" spans="1:6" ht="36.6" customHeight="1" x14ac:dyDescent="0.25">
      <c r="A231" s="158"/>
      <c r="B231" s="114">
        <v>953</v>
      </c>
      <c r="C231" s="34" t="s">
        <v>838</v>
      </c>
      <c r="D231" s="64" t="s">
        <v>10</v>
      </c>
      <c r="E231" s="64" t="s">
        <v>1038</v>
      </c>
      <c r="F231" s="31" t="s">
        <v>6</v>
      </c>
    </row>
    <row r="232" spans="1:6" ht="33.6" customHeight="1" x14ac:dyDescent="0.25">
      <c r="A232" s="157" t="s">
        <v>965</v>
      </c>
      <c r="B232" s="114">
        <v>698</v>
      </c>
      <c r="C232" s="34" t="s">
        <v>129</v>
      </c>
      <c r="D232" s="114" t="str">
        <f>VLOOKUP(B232,Planilha2!$A$2:$F$305,6,0)</f>
        <v>TÉCNICO JUDICIÁRIO</v>
      </c>
      <c r="E232" s="64" t="s">
        <v>811</v>
      </c>
      <c r="F232" s="11" t="s">
        <v>6</v>
      </c>
    </row>
    <row r="233" spans="1:6" ht="33.6" customHeight="1" x14ac:dyDescent="0.25">
      <c r="A233" s="158"/>
      <c r="B233" s="64">
        <v>351</v>
      </c>
      <c r="C233" s="8" t="s">
        <v>224</v>
      </c>
      <c r="D233" s="64" t="str">
        <f>VLOOKUP(B233,Planilha2!$A$2:$F$305,6,0)</f>
        <v>TÉCNICO JUDICIÁRIO</v>
      </c>
      <c r="E233" s="64" t="s">
        <v>10</v>
      </c>
      <c r="F233" s="11" t="s">
        <v>6</v>
      </c>
    </row>
    <row r="234" spans="1:6" ht="32.450000000000003" customHeight="1" x14ac:dyDescent="0.25">
      <c r="A234" s="163" t="s">
        <v>847</v>
      </c>
      <c r="B234" s="99">
        <v>770</v>
      </c>
      <c r="C234" s="22" t="s">
        <v>70</v>
      </c>
      <c r="D234" s="71" t="s">
        <v>51</v>
      </c>
      <c r="E234" s="99" t="s">
        <v>1011</v>
      </c>
      <c r="F234" s="11" t="s">
        <v>6</v>
      </c>
    </row>
    <row r="235" spans="1:6" ht="32.450000000000003" customHeight="1" thickBot="1" x14ac:dyDescent="0.3">
      <c r="A235" s="211"/>
      <c r="B235" s="115">
        <v>831</v>
      </c>
      <c r="C235" s="147" t="s">
        <v>1089</v>
      </c>
      <c r="D235" s="64" t="str">
        <f>VLOOKUP(B235,Planilha2!$A$2:$F$305,6,0)</f>
        <v>TÉCNICO JUDICIÁRIO</v>
      </c>
      <c r="E235" s="115" t="s">
        <v>10</v>
      </c>
      <c r="F235" s="31" t="s">
        <v>6</v>
      </c>
    </row>
    <row r="236" spans="1:6" ht="32.450000000000003" customHeight="1" x14ac:dyDescent="0.25">
      <c r="A236" s="159" t="s">
        <v>889</v>
      </c>
      <c r="B236" s="115">
        <v>921</v>
      </c>
      <c r="C236" s="8" t="s">
        <v>828</v>
      </c>
      <c r="D236" s="115" t="s">
        <v>791</v>
      </c>
      <c r="E236" s="115" t="s">
        <v>811</v>
      </c>
      <c r="F236" s="31" t="s">
        <v>20</v>
      </c>
    </row>
    <row r="237" spans="1:6" ht="30" customHeight="1" x14ac:dyDescent="0.25">
      <c r="A237" s="157"/>
      <c r="B237" s="115">
        <v>1035</v>
      </c>
      <c r="C237" s="21" t="s">
        <v>1059</v>
      </c>
      <c r="D237" s="64" t="s">
        <v>10</v>
      </c>
      <c r="E237" s="114" t="s">
        <v>1039</v>
      </c>
      <c r="F237" s="11" t="s">
        <v>6</v>
      </c>
    </row>
    <row r="238" spans="1:6" ht="28.5" customHeight="1" x14ac:dyDescent="0.25">
      <c r="A238" s="158"/>
      <c r="B238" s="64">
        <v>982</v>
      </c>
      <c r="C238" s="48" t="s">
        <v>1078</v>
      </c>
      <c r="D238" s="64" t="s">
        <v>10</v>
      </c>
      <c r="E238" s="114" t="s">
        <v>1068</v>
      </c>
      <c r="F238" s="11" t="s">
        <v>6</v>
      </c>
    </row>
    <row r="239" spans="1:6" ht="33.75" customHeight="1" x14ac:dyDescent="0.25">
      <c r="A239" s="166" t="s">
        <v>1066</v>
      </c>
      <c r="B239" s="64">
        <v>912</v>
      </c>
      <c r="C239" s="8" t="s">
        <v>825</v>
      </c>
      <c r="D239" s="64" t="s">
        <v>10</v>
      </c>
      <c r="E239" s="64" t="s">
        <v>811</v>
      </c>
      <c r="F239" s="11" t="s">
        <v>6</v>
      </c>
    </row>
    <row r="240" spans="1:6" ht="33.75" customHeight="1" thickBot="1" x14ac:dyDescent="0.3">
      <c r="A240" s="157"/>
      <c r="B240" s="64">
        <v>788</v>
      </c>
      <c r="C240" s="8" t="s">
        <v>131</v>
      </c>
      <c r="D240" s="64" t="str">
        <f>VLOOKUP(B240,Planilha2!$A$2:$F$305,6,0)</f>
        <v>TÉCNICO JUDICIÁRIO</v>
      </c>
      <c r="E240" s="64" t="s">
        <v>1038</v>
      </c>
      <c r="F240" s="11" t="s">
        <v>6</v>
      </c>
    </row>
    <row r="241" spans="1:9" ht="33.75" customHeight="1" thickBot="1" x14ac:dyDescent="0.3">
      <c r="A241" s="174" t="s">
        <v>789</v>
      </c>
      <c r="B241" s="175"/>
      <c r="C241" s="175"/>
      <c r="D241" s="176"/>
      <c r="E241" s="108" t="s">
        <v>51</v>
      </c>
      <c r="F241" s="43">
        <f>COUNTIF(D210:D240,E241)</f>
        <v>5</v>
      </c>
    </row>
    <row r="242" spans="1:9" ht="33.75" customHeight="1" thickBot="1" x14ac:dyDescent="0.3">
      <c r="A242" s="180"/>
      <c r="B242" s="181"/>
      <c r="C242" s="181"/>
      <c r="D242" s="182"/>
      <c r="E242" s="43" t="s">
        <v>10</v>
      </c>
      <c r="F242" s="43">
        <f>COUNTIF(D210:D240,E242)</f>
        <v>16</v>
      </c>
    </row>
    <row r="243" spans="1:9" ht="33.75" customHeight="1" thickBot="1" x14ac:dyDescent="0.3">
      <c r="A243" s="183" t="s">
        <v>132</v>
      </c>
      <c r="B243" s="184"/>
      <c r="C243" s="184"/>
      <c r="D243" s="185"/>
      <c r="E243" s="43"/>
      <c r="F243" s="43">
        <f>COUNTA(F210:F240)</f>
        <v>30</v>
      </c>
    </row>
    <row r="244" spans="1:9" ht="33.75" customHeight="1" x14ac:dyDescent="0.25">
      <c r="A244" s="15"/>
    </row>
    <row r="245" spans="1:9" ht="33.75" customHeight="1" thickBot="1" x14ac:dyDescent="0.3">
      <c r="A245" s="15"/>
    </row>
    <row r="246" spans="1:9" ht="33.75" customHeight="1" x14ac:dyDescent="0.25">
      <c r="A246" s="170" t="s">
        <v>133</v>
      </c>
      <c r="B246" s="171"/>
      <c r="C246" s="171"/>
      <c r="D246" s="171"/>
      <c r="E246" s="171"/>
      <c r="F246" s="172"/>
    </row>
    <row r="247" spans="1:9" ht="33.75" customHeight="1" x14ac:dyDescent="0.25">
      <c r="A247" s="39" t="s">
        <v>1</v>
      </c>
      <c r="B247" s="40" t="s">
        <v>2</v>
      </c>
      <c r="C247" s="41" t="s">
        <v>3</v>
      </c>
      <c r="D247" s="41" t="s">
        <v>241</v>
      </c>
      <c r="E247" s="41" t="s">
        <v>4</v>
      </c>
      <c r="F247" s="42" t="s">
        <v>782</v>
      </c>
    </row>
    <row r="248" spans="1:9" ht="21" customHeight="1" x14ac:dyDescent="0.25">
      <c r="A248" s="105" t="s">
        <v>134</v>
      </c>
      <c r="B248" s="99">
        <v>282</v>
      </c>
      <c r="C248" s="22" t="s">
        <v>151</v>
      </c>
      <c r="D248" s="99" t="s">
        <v>10</v>
      </c>
      <c r="E248" s="99" t="s">
        <v>1010</v>
      </c>
      <c r="F248" s="11" t="s">
        <v>6</v>
      </c>
    </row>
    <row r="249" spans="1:9" ht="28.5" customHeight="1" x14ac:dyDescent="0.25">
      <c r="A249" s="166" t="s">
        <v>853</v>
      </c>
      <c r="B249" s="64">
        <v>1027</v>
      </c>
      <c r="C249" s="16" t="s">
        <v>1053</v>
      </c>
      <c r="D249" s="64" t="s">
        <v>791</v>
      </c>
      <c r="E249" s="64" t="s">
        <v>1036</v>
      </c>
      <c r="F249" s="11" t="s">
        <v>822</v>
      </c>
    </row>
    <row r="250" spans="1:9" ht="24" customHeight="1" x14ac:dyDescent="0.25">
      <c r="A250" s="157"/>
      <c r="B250" s="99">
        <v>1019</v>
      </c>
      <c r="C250" s="22" t="s">
        <v>991</v>
      </c>
      <c r="D250" s="99" t="s">
        <v>791</v>
      </c>
      <c r="E250" s="99" t="s">
        <v>1040</v>
      </c>
      <c r="F250" s="20" t="s">
        <v>822</v>
      </c>
      <c r="H250" s="155" t="s">
        <v>793</v>
      </c>
      <c r="I250" s="156"/>
    </row>
    <row r="251" spans="1:9" ht="33" customHeight="1" x14ac:dyDescent="0.25">
      <c r="A251" s="158"/>
      <c r="B251" s="64">
        <v>1005</v>
      </c>
      <c r="C251" s="8" t="s">
        <v>972</v>
      </c>
      <c r="D251" s="64" t="s">
        <v>10</v>
      </c>
      <c r="E251" s="64" t="s">
        <v>1014</v>
      </c>
      <c r="F251" s="11" t="s">
        <v>6</v>
      </c>
      <c r="H251" s="18" t="s">
        <v>780</v>
      </c>
      <c r="I251" s="19">
        <f>COUNTIF($D$248:$D$286,H251)</f>
        <v>0</v>
      </c>
    </row>
    <row r="252" spans="1:9" ht="33" customHeight="1" x14ac:dyDescent="0.25">
      <c r="A252" s="118" t="s">
        <v>854</v>
      </c>
      <c r="B252" s="99">
        <v>637</v>
      </c>
      <c r="C252" s="22" t="s">
        <v>140</v>
      </c>
      <c r="D252" s="99" t="s">
        <v>10</v>
      </c>
      <c r="E252" s="99" t="s">
        <v>1011</v>
      </c>
      <c r="F252" s="20" t="s">
        <v>6</v>
      </c>
      <c r="H252" s="17" t="s">
        <v>51</v>
      </c>
      <c r="I252" s="19">
        <f>COUNTIF($D$248:$D$286,H252)</f>
        <v>2</v>
      </c>
    </row>
    <row r="253" spans="1:9" ht="33" customHeight="1" x14ac:dyDescent="0.25">
      <c r="A253" s="166" t="s">
        <v>855</v>
      </c>
      <c r="B253" s="64">
        <v>1050</v>
      </c>
      <c r="C253" s="8" t="s">
        <v>1080</v>
      </c>
      <c r="D253" s="64" t="s">
        <v>10</v>
      </c>
      <c r="E253" s="64" t="s">
        <v>811</v>
      </c>
      <c r="F253" s="20" t="s">
        <v>20</v>
      </c>
      <c r="H253" s="17" t="s">
        <v>10</v>
      </c>
      <c r="I253" s="19">
        <f>COUNTIF($D$248:$D$286,H253)</f>
        <v>31</v>
      </c>
    </row>
    <row r="254" spans="1:9" ht="33" customHeight="1" x14ac:dyDescent="0.25">
      <c r="A254" s="157"/>
      <c r="B254" s="64">
        <v>689</v>
      </c>
      <c r="C254" s="8" t="s">
        <v>120</v>
      </c>
      <c r="D254" s="64" t="s">
        <v>10</v>
      </c>
      <c r="E254" s="64" t="s">
        <v>1014</v>
      </c>
      <c r="F254" s="11" t="s">
        <v>6</v>
      </c>
      <c r="H254" s="18" t="s">
        <v>33</v>
      </c>
      <c r="I254" s="19">
        <f>COUNTIF($D$248:$D$286,H254)</f>
        <v>0</v>
      </c>
    </row>
    <row r="255" spans="1:9" ht="33" customHeight="1" x14ac:dyDescent="0.25">
      <c r="A255" s="158"/>
      <c r="B255" s="64">
        <v>1032</v>
      </c>
      <c r="C255" s="8" t="s">
        <v>1058</v>
      </c>
      <c r="D255" s="64" t="s">
        <v>10</v>
      </c>
      <c r="E255" s="64" t="s">
        <v>10</v>
      </c>
      <c r="F255" s="11" t="s">
        <v>6</v>
      </c>
      <c r="H255" s="18" t="s">
        <v>791</v>
      </c>
      <c r="I255" s="19">
        <v>3</v>
      </c>
    </row>
    <row r="256" spans="1:9" ht="33" customHeight="1" x14ac:dyDescent="0.25">
      <c r="A256" s="160" t="s">
        <v>856</v>
      </c>
      <c r="B256" s="64">
        <v>1055</v>
      </c>
      <c r="C256" s="64" t="s">
        <v>1086</v>
      </c>
      <c r="D256" s="64" t="s">
        <v>791</v>
      </c>
      <c r="E256" s="64" t="s">
        <v>1087</v>
      </c>
      <c r="F256" s="11" t="s">
        <v>822</v>
      </c>
      <c r="H256" s="18" t="s">
        <v>790</v>
      </c>
      <c r="I256" s="19">
        <v>1</v>
      </c>
    </row>
    <row r="257" spans="1:9" ht="33" customHeight="1" x14ac:dyDescent="0.25">
      <c r="A257" s="161"/>
      <c r="B257" s="64">
        <v>1048</v>
      </c>
      <c r="C257" s="16" t="s">
        <v>1076</v>
      </c>
      <c r="D257" s="64" t="s">
        <v>10</v>
      </c>
      <c r="E257" s="64" t="s">
        <v>10</v>
      </c>
      <c r="F257" s="11" t="s">
        <v>6</v>
      </c>
      <c r="H257" s="18" t="s">
        <v>792</v>
      </c>
      <c r="I257" s="19">
        <f>SUM(I251:I256)</f>
        <v>37</v>
      </c>
    </row>
    <row r="258" spans="1:9" ht="33" customHeight="1" x14ac:dyDescent="0.25">
      <c r="A258" s="162"/>
      <c r="B258" s="64">
        <v>1051</v>
      </c>
      <c r="C258" s="8" t="s">
        <v>1082</v>
      </c>
      <c r="D258" s="64" t="s">
        <v>10</v>
      </c>
      <c r="E258" s="64" t="s">
        <v>10</v>
      </c>
      <c r="F258" s="11" t="s">
        <v>6</v>
      </c>
      <c r="H258" s="122"/>
      <c r="I258" s="123"/>
    </row>
    <row r="259" spans="1:9" ht="33" customHeight="1" x14ac:dyDescent="0.25">
      <c r="A259" s="166" t="s">
        <v>857</v>
      </c>
      <c r="B259" s="64">
        <v>978</v>
      </c>
      <c r="C259" s="8" t="s">
        <v>942</v>
      </c>
      <c r="D259" s="64" t="s">
        <v>10</v>
      </c>
      <c r="E259" s="64" t="s">
        <v>811</v>
      </c>
      <c r="F259" s="11" t="s">
        <v>6</v>
      </c>
    </row>
    <row r="260" spans="1:9" ht="33" customHeight="1" x14ac:dyDescent="0.25">
      <c r="A260" s="158"/>
      <c r="B260" s="121">
        <v>1036</v>
      </c>
      <c r="C260" s="8" t="s">
        <v>1061</v>
      </c>
      <c r="D260" s="64" t="s">
        <v>10</v>
      </c>
      <c r="E260" s="64" t="s">
        <v>1014</v>
      </c>
      <c r="F260" s="11" t="s">
        <v>6</v>
      </c>
    </row>
    <row r="261" spans="1:9" ht="33" customHeight="1" x14ac:dyDescent="0.25">
      <c r="A261" s="160" t="s">
        <v>950</v>
      </c>
      <c r="B261" s="64">
        <v>969</v>
      </c>
      <c r="C261" s="8" t="s">
        <v>936</v>
      </c>
      <c r="D261" s="64" t="s">
        <v>10</v>
      </c>
      <c r="E261" s="64" t="s">
        <v>1029</v>
      </c>
      <c r="F261" s="11" t="s">
        <v>6</v>
      </c>
    </row>
    <row r="262" spans="1:9" ht="33" customHeight="1" x14ac:dyDescent="0.25">
      <c r="A262" s="161"/>
      <c r="B262" s="114">
        <v>1046</v>
      </c>
      <c r="C262" s="27" t="s">
        <v>1079</v>
      </c>
      <c r="D262" s="64" t="s">
        <v>10</v>
      </c>
      <c r="E262" s="64" t="s">
        <v>10</v>
      </c>
      <c r="F262" s="11" t="s">
        <v>6</v>
      </c>
    </row>
    <row r="263" spans="1:9" ht="33" customHeight="1" x14ac:dyDescent="0.25">
      <c r="A263" s="161"/>
      <c r="B263" s="114">
        <v>129</v>
      </c>
      <c r="C263" s="27" t="s">
        <v>1088</v>
      </c>
      <c r="D263" s="114" t="str">
        <f>VLOOKUP(B263,Planilha2!$A$2:$F$305,6,0)</f>
        <v>TÉCNICO JUDICIÁRIO</v>
      </c>
      <c r="E263" s="114" t="s">
        <v>10</v>
      </c>
      <c r="F263" s="11" t="s">
        <v>6</v>
      </c>
    </row>
    <row r="264" spans="1:9" ht="33" customHeight="1" x14ac:dyDescent="0.25">
      <c r="A264" s="162"/>
      <c r="B264" s="114">
        <v>165</v>
      </c>
      <c r="C264" s="34" t="s">
        <v>119</v>
      </c>
      <c r="D264" s="114" t="str">
        <f>VLOOKUP(B264,Planilha2!$A$2:$F$305,6,0)</f>
        <v>TÉCNICO JUDICIÁRIO</v>
      </c>
      <c r="E264" s="114" t="s">
        <v>10</v>
      </c>
      <c r="F264" s="11" t="s">
        <v>6</v>
      </c>
    </row>
    <row r="265" spans="1:9" ht="33.75" customHeight="1" x14ac:dyDescent="0.25">
      <c r="A265" s="163" t="s">
        <v>858</v>
      </c>
      <c r="B265" s="99">
        <v>545</v>
      </c>
      <c r="C265" s="25" t="s">
        <v>159</v>
      </c>
      <c r="D265" s="64" t="str">
        <f>VLOOKUP(B265,Planilha2!$A$2:$F$305,6,0)</f>
        <v>TÉCNICO JUDICIÁRIO</v>
      </c>
      <c r="E265" s="99" t="s">
        <v>1011</v>
      </c>
      <c r="F265" s="11" t="s">
        <v>6</v>
      </c>
    </row>
    <row r="266" spans="1:9" ht="33.75" customHeight="1" x14ac:dyDescent="0.25">
      <c r="A266" s="164"/>
      <c r="B266" s="25"/>
      <c r="C266" s="99" t="s">
        <v>1099</v>
      </c>
      <c r="D266" s="25"/>
      <c r="E266" s="64" t="s">
        <v>1014</v>
      </c>
      <c r="F266" s="153"/>
    </row>
    <row r="267" spans="1:9" ht="33.75" customHeight="1" x14ac:dyDescent="0.25">
      <c r="A267" s="165"/>
      <c r="B267" s="64">
        <v>164</v>
      </c>
      <c r="C267" s="8" t="s">
        <v>145</v>
      </c>
      <c r="D267" s="64" t="str">
        <f>VLOOKUP(B267,Planilha2!$A$2:$F$305,6,0)</f>
        <v>TÉCNICO JUDICIÁRIO</v>
      </c>
      <c r="E267" s="114" t="s">
        <v>10</v>
      </c>
      <c r="F267" s="11" t="s">
        <v>6</v>
      </c>
    </row>
    <row r="268" spans="1:9" ht="33.75" customHeight="1" x14ac:dyDescent="0.25">
      <c r="A268" s="166" t="s">
        <v>807</v>
      </c>
      <c r="B268" s="64">
        <v>1058</v>
      </c>
      <c r="C268" s="8" t="s">
        <v>1097</v>
      </c>
      <c r="D268" s="99" t="s">
        <v>791</v>
      </c>
      <c r="E268" s="64" t="s">
        <v>1029</v>
      </c>
      <c r="F268" s="11" t="s">
        <v>1098</v>
      </c>
    </row>
    <row r="269" spans="1:9" ht="33.75" customHeight="1" x14ac:dyDescent="0.25">
      <c r="A269" s="158"/>
      <c r="B269" s="64">
        <v>371</v>
      </c>
      <c r="C269" s="16" t="s">
        <v>181</v>
      </c>
      <c r="D269" s="64" t="str">
        <f>VLOOKUP(B269,Planilha2!$A$2:$F$305,6,0)</f>
        <v>ANALISTA JUDICIÁRIO</v>
      </c>
      <c r="E269" s="64" t="s">
        <v>1014</v>
      </c>
      <c r="F269" s="11" t="s">
        <v>6</v>
      </c>
    </row>
    <row r="270" spans="1:9" ht="33.75" customHeight="1" x14ac:dyDescent="0.25">
      <c r="A270" s="99" t="s">
        <v>160</v>
      </c>
      <c r="B270" s="64">
        <v>206</v>
      </c>
      <c r="C270" s="8" t="s">
        <v>161</v>
      </c>
      <c r="D270" s="64" t="str">
        <f>VLOOKUP(B270,Planilha2!$A$2:$F$305,6,0)</f>
        <v>TÉCNICO JUDICIÁRIO</v>
      </c>
      <c r="E270" s="64" t="s">
        <v>1029</v>
      </c>
      <c r="F270" s="11" t="s">
        <v>6</v>
      </c>
    </row>
    <row r="271" spans="1:9" ht="33.75" customHeight="1" x14ac:dyDescent="0.25">
      <c r="A271" s="160" t="s">
        <v>150</v>
      </c>
      <c r="B271" s="64">
        <v>205</v>
      </c>
      <c r="C271" s="8" t="s">
        <v>162</v>
      </c>
      <c r="D271" s="64" t="str">
        <f>VLOOKUP(B271,Planilha2!$A$2:$F$305,6,0)</f>
        <v>TÉCNICO JUDICIÁRIO</v>
      </c>
      <c r="E271" s="64" t="s">
        <v>1041</v>
      </c>
      <c r="F271" s="11" t="s">
        <v>6</v>
      </c>
      <c r="G271" s="26"/>
    </row>
    <row r="272" spans="1:9" s="26" customFormat="1" ht="33" customHeight="1" x14ac:dyDescent="0.25">
      <c r="A272" s="161"/>
      <c r="B272" s="64">
        <v>126</v>
      </c>
      <c r="C272" s="8" t="s">
        <v>136</v>
      </c>
      <c r="D272" s="64" t="s">
        <v>10</v>
      </c>
      <c r="E272" s="64" t="s">
        <v>811</v>
      </c>
      <c r="F272" s="11" t="s">
        <v>6</v>
      </c>
      <c r="G272"/>
      <c r="H272"/>
      <c r="I272"/>
    </row>
    <row r="273" spans="1:6" ht="33" customHeight="1" x14ac:dyDescent="0.25">
      <c r="A273" s="161"/>
      <c r="B273" s="64">
        <v>294</v>
      </c>
      <c r="C273" s="8" t="s">
        <v>125</v>
      </c>
      <c r="D273" s="64" t="str">
        <f>VLOOKUP(B273,Planilha2!$A$2:$F$305,6,0)</f>
        <v>TÉCNICO JUDICIÁRIO</v>
      </c>
      <c r="E273" s="64" t="s">
        <v>10</v>
      </c>
      <c r="F273" s="11" t="s">
        <v>6</v>
      </c>
    </row>
    <row r="274" spans="1:6" ht="33" customHeight="1" x14ac:dyDescent="0.25">
      <c r="A274" s="162"/>
      <c r="B274" s="64">
        <v>1052</v>
      </c>
      <c r="C274" s="8" t="s">
        <v>1081</v>
      </c>
      <c r="D274" s="64" t="s">
        <v>10</v>
      </c>
      <c r="E274" s="64" t="s">
        <v>10</v>
      </c>
      <c r="F274" s="11" t="s">
        <v>6</v>
      </c>
    </row>
    <row r="275" spans="1:6" ht="33" customHeight="1" x14ac:dyDescent="0.25">
      <c r="A275" s="163" t="s">
        <v>877</v>
      </c>
      <c r="B275" s="99">
        <v>830</v>
      </c>
      <c r="C275" s="22" t="s">
        <v>135</v>
      </c>
      <c r="D275" s="99" t="s">
        <v>51</v>
      </c>
      <c r="E275" s="99" t="s">
        <v>1011</v>
      </c>
      <c r="F275" s="20" t="s">
        <v>6</v>
      </c>
    </row>
    <row r="276" spans="1:6" ht="33" customHeight="1" x14ac:dyDescent="0.25">
      <c r="A276" s="164"/>
      <c r="B276" s="64">
        <v>785</v>
      </c>
      <c r="C276" s="8" t="s">
        <v>138</v>
      </c>
      <c r="D276" s="64" t="s">
        <v>790</v>
      </c>
      <c r="E276" s="64" t="s">
        <v>790</v>
      </c>
      <c r="F276" s="11" t="s">
        <v>798</v>
      </c>
    </row>
    <row r="277" spans="1:6" ht="33" customHeight="1" x14ac:dyDescent="0.25">
      <c r="A277" s="164"/>
      <c r="B277" s="64">
        <v>134</v>
      </c>
      <c r="C277" s="16" t="s">
        <v>356</v>
      </c>
      <c r="D277" s="64" t="str">
        <f>VLOOKUP(B277,Planilha2!$A$2:$F$305,6,0)</f>
        <v>TÉCNICO JUDICIÁRIO</v>
      </c>
      <c r="E277" s="64" t="s">
        <v>10</v>
      </c>
      <c r="F277" s="11" t="s">
        <v>6</v>
      </c>
    </row>
    <row r="278" spans="1:6" ht="33" customHeight="1" x14ac:dyDescent="0.25">
      <c r="A278" s="165"/>
      <c r="B278" s="64">
        <v>995</v>
      </c>
      <c r="C278" s="8" t="s">
        <v>958</v>
      </c>
      <c r="D278" s="64" t="s">
        <v>10</v>
      </c>
      <c r="E278" s="64" t="s">
        <v>10</v>
      </c>
      <c r="F278" s="11" t="s">
        <v>6</v>
      </c>
    </row>
    <row r="279" spans="1:6" ht="33" customHeight="1" x14ac:dyDescent="0.25">
      <c r="A279" s="163" t="s">
        <v>896</v>
      </c>
      <c r="B279" s="64">
        <v>276</v>
      </c>
      <c r="C279" s="8" t="s">
        <v>226</v>
      </c>
      <c r="D279" s="64" t="str">
        <f>VLOOKUP(B279,Planilha2!$A$2:$F$305,6,0)</f>
        <v>TÉCNICO JUDICIÁRIO</v>
      </c>
      <c r="E279" s="64" t="s">
        <v>10</v>
      </c>
      <c r="F279" s="11" t="s">
        <v>6</v>
      </c>
    </row>
    <row r="280" spans="1:6" ht="33" customHeight="1" x14ac:dyDescent="0.25">
      <c r="A280" s="188"/>
      <c r="B280" s="64">
        <v>993</v>
      </c>
      <c r="C280" s="8" t="s">
        <v>957</v>
      </c>
      <c r="D280" s="64" t="s">
        <v>10</v>
      </c>
      <c r="E280" s="64" t="s">
        <v>811</v>
      </c>
      <c r="F280" s="11" t="s">
        <v>6</v>
      </c>
    </row>
    <row r="281" spans="1:6" ht="33" customHeight="1" x14ac:dyDescent="0.25">
      <c r="A281" s="166" t="s">
        <v>832</v>
      </c>
      <c r="B281" s="64">
        <v>285</v>
      </c>
      <c r="C281" s="8" t="s">
        <v>1003</v>
      </c>
      <c r="D281" s="64" t="str">
        <f>VLOOKUP(B281,Planilha2!$A$2:$F$305,6,0)</f>
        <v>TÉCNICO JUDICIÁRIO</v>
      </c>
      <c r="E281" s="64" t="s">
        <v>1014</v>
      </c>
      <c r="F281" s="11" t="s">
        <v>6</v>
      </c>
    </row>
    <row r="282" spans="1:6" ht="33" customHeight="1" x14ac:dyDescent="0.25">
      <c r="A282" s="157"/>
      <c r="B282" s="64">
        <v>337</v>
      </c>
      <c r="C282" s="8" t="s">
        <v>169</v>
      </c>
      <c r="D282" s="64" t="str">
        <f>VLOOKUP(B282,Planilha2!$A$2:$F$305,6,0)</f>
        <v>TÉCNICO JUDICIÁRIO</v>
      </c>
      <c r="E282" s="64" t="s">
        <v>811</v>
      </c>
      <c r="F282" s="11" t="s">
        <v>6</v>
      </c>
    </row>
    <row r="283" spans="1:6" ht="33" customHeight="1" x14ac:dyDescent="0.25">
      <c r="A283" s="166" t="s">
        <v>834</v>
      </c>
      <c r="B283" s="64">
        <v>152</v>
      </c>
      <c r="C283" s="8" t="s">
        <v>171</v>
      </c>
      <c r="D283" s="64" t="str">
        <f>VLOOKUP(B283,Planilha2!$A$2:$F$305,6,0)</f>
        <v>TÉCNICO JUDICIÁRIO</v>
      </c>
      <c r="E283" s="64" t="s">
        <v>1014</v>
      </c>
      <c r="F283" s="11" t="s">
        <v>6</v>
      </c>
    </row>
    <row r="284" spans="1:6" ht="33" customHeight="1" x14ac:dyDescent="0.25">
      <c r="A284" s="158"/>
      <c r="B284" s="64">
        <v>172</v>
      </c>
      <c r="C284" s="8" t="s">
        <v>395</v>
      </c>
      <c r="D284" s="64" t="str">
        <f>VLOOKUP(B284,Planilha2!$A$2:$F$305,6,0)</f>
        <v>TÉCNICO JUDICIÁRIO</v>
      </c>
      <c r="E284" s="64" t="s">
        <v>811</v>
      </c>
      <c r="F284" s="11" t="s">
        <v>6</v>
      </c>
    </row>
    <row r="285" spans="1:6" ht="33" customHeight="1" x14ac:dyDescent="0.25">
      <c r="A285" s="166" t="s">
        <v>833</v>
      </c>
      <c r="B285" s="64">
        <v>174</v>
      </c>
      <c r="C285" s="8" t="s">
        <v>173</v>
      </c>
      <c r="D285" s="64" t="str">
        <f>VLOOKUP(B285,Planilha2!$A$2:$F$305,6,0)</f>
        <v>TÉCNICO JUDICIÁRIO</v>
      </c>
      <c r="E285" s="64" t="s">
        <v>811</v>
      </c>
      <c r="F285" s="11" t="s">
        <v>6</v>
      </c>
    </row>
    <row r="286" spans="1:6" ht="33" customHeight="1" thickBot="1" x14ac:dyDescent="0.3">
      <c r="A286" s="158"/>
      <c r="B286" s="64">
        <v>571</v>
      </c>
      <c r="C286" s="102" t="s">
        <v>174</v>
      </c>
      <c r="D286" s="6" t="s">
        <v>10</v>
      </c>
      <c r="E286" s="6" t="s">
        <v>1014</v>
      </c>
      <c r="F286" s="11" t="s">
        <v>6</v>
      </c>
    </row>
    <row r="287" spans="1:6" ht="33" customHeight="1" thickBot="1" x14ac:dyDescent="0.3">
      <c r="A287" s="131" t="s">
        <v>789</v>
      </c>
      <c r="B287" s="132"/>
      <c r="C287" s="132"/>
      <c r="D287" s="133"/>
      <c r="E287" s="43" t="s">
        <v>51</v>
      </c>
      <c r="F287" s="43">
        <f>COUNTIF(D248:D286,E287)</f>
        <v>2</v>
      </c>
    </row>
    <row r="288" spans="1:6" ht="16.5" thickBot="1" x14ac:dyDescent="0.3">
      <c r="A288" s="134"/>
      <c r="B288" s="135"/>
      <c r="C288" s="135"/>
      <c r="D288" s="136"/>
      <c r="E288" s="43" t="s">
        <v>10</v>
      </c>
      <c r="F288" s="43">
        <f>COUNTIF(D248:D286,E288)</f>
        <v>31</v>
      </c>
    </row>
    <row r="289" spans="1:9" ht="32.25" thickBot="1" x14ac:dyDescent="0.3">
      <c r="A289" s="137" t="s">
        <v>175</v>
      </c>
      <c r="B289" s="138"/>
      <c r="C289" s="138"/>
      <c r="D289" s="139"/>
      <c r="E289" s="43"/>
      <c r="F289" s="43">
        <f>COUNTA(F248:F286)</f>
        <v>38</v>
      </c>
    </row>
    <row r="290" spans="1:9" ht="24" customHeight="1" x14ac:dyDescent="0.25">
      <c r="A290" s="36"/>
      <c r="C290" s="26"/>
      <c r="D290" s="10"/>
      <c r="E290" s="10"/>
      <c r="F290" s="10"/>
    </row>
    <row r="291" spans="1:9" ht="21.75" customHeight="1" thickBot="1" x14ac:dyDescent="0.3">
      <c r="A291" s="37"/>
      <c r="C291" s="26"/>
      <c r="D291" s="10"/>
      <c r="E291" s="10"/>
      <c r="F291" s="10"/>
    </row>
    <row r="292" spans="1:9" ht="45.75" customHeight="1" x14ac:dyDescent="0.25">
      <c r="A292" s="140" t="s">
        <v>182</v>
      </c>
      <c r="B292" s="141"/>
      <c r="C292" s="141"/>
      <c r="D292" s="141"/>
      <c r="E292" s="141"/>
      <c r="F292" s="142"/>
    </row>
    <row r="293" spans="1:9" ht="24" customHeight="1" x14ac:dyDescent="0.25">
      <c r="A293" s="52" t="s">
        <v>1</v>
      </c>
      <c r="B293" s="53" t="s">
        <v>2</v>
      </c>
      <c r="C293" s="54" t="s">
        <v>3</v>
      </c>
      <c r="D293" s="54" t="s">
        <v>241</v>
      </c>
      <c r="E293" s="54" t="s">
        <v>4</v>
      </c>
      <c r="F293" s="55" t="s">
        <v>782</v>
      </c>
    </row>
    <row r="294" spans="1:9" ht="24" customHeight="1" x14ac:dyDescent="0.25">
      <c r="A294" s="187" t="s">
        <v>183</v>
      </c>
      <c r="B294" s="44">
        <v>1023</v>
      </c>
      <c r="C294" s="44" t="s">
        <v>998</v>
      </c>
      <c r="D294" s="44" t="s">
        <v>780</v>
      </c>
      <c r="E294" s="45" t="s">
        <v>999</v>
      </c>
      <c r="F294" s="20" t="s">
        <v>1000</v>
      </c>
    </row>
    <row r="295" spans="1:9" ht="33" customHeight="1" x14ac:dyDescent="0.25">
      <c r="A295" s="187"/>
      <c r="B295" s="44">
        <v>1024</v>
      </c>
      <c r="C295" s="44" t="s">
        <v>1002</v>
      </c>
      <c r="D295" s="44" t="s">
        <v>780</v>
      </c>
      <c r="E295" s="45" t="s">
        <v>999</v>
      </c>
      <c r="F295" s="20" t="s">
        <v>1001</v>
      </c>
      <c r="H295" s="155" t="s">
        <v>793</v>
      </c>
      <c r="I295" s="156"/>
    </row>
    <row r="296" spans="1:9" ht="33" customHeight="1" x14ac:dyDescent="0.25">
      <c r="A296" s="111" t="s">
        <v>890</v>
      </c>
      <c r="B296" s="99">
        <v>964</v>
      </c>
      <c r="C296" s="22" t="s">
        <v>42</v>
      </c>
      <c r="D296" s="71" t="s">
        <v>51</v>
      </c>
      <c r="E296" s="99" t="s">
        <v>1042</v>
      </c>
      <c r="F296" s="20" t="s">
        <v>6</v>
      </c>
      <c r="H296" s="18" t="s">
        <v>780</v>
      </c>
      <c r="I296" s="19">
        <f t="shared" ref="I296:I301" si="8">COUNTIF($D$294:$D$308,H296)</f>
        <v>2</v>
      </c>
    </row>
    <row r="297" spans="1:9" ht="33" customHeight="1" x14ac:dyDescent="0.25">
      <c r="A297" s="163" t="s">
        <v>184</v>
      </c>
      <c r="B297" s="99">
        <v>897</v>
      </c>
      <c r="C297" s="22" t="s">
        <v>185</v>
      </c>
      <c r="D297" s="99" t="s">
        <v>33</v>
      </c>
      <c r="E297" s="99" t="s">
        <v>1064</v>
      </c>
      <c r="F297" s="20" t="s">
        <v>33</v>
      </c>
      <c r="H297" s="17" t="s">
        <v>51</v>
      </c>
      <c r="I297" s="19">
        <f t="shared" si="8"/>
        <v>2</v>
      </c>
    </row>
    <row r="298" spans="1:9" ht="32.25" customHeight="1" x14ac:dyDescent="0.25">
      <c r="A298" s="164"/>
      <c r="B298" s="64">
        <v>845</v>
      </c>
      <c r="C298" s="8" t="s">
        <v>186</v>
      </c>
      <c r="D298" s="64" t="str">
        <f>VLOOKUP(B298,Planilha2!$A$2:$F$305,6,0)</f>
        <v>TÉCNICO JUDICIÁRIO</v>
      </c>
      <c r="E298" s="64" t="s">
        <v>10</v>
      </c>
      <c r="F298" s="20" t="s">
        <v>6</v>
      </c>
      <c r="H298" s="17" t="s">
        <v>10</v>
      </c>
      <c r="I298" s="19">
        <f t="shared" si="8"/>
        <v>6</v>
      </c>
    </row>
    <row r="299" spans="1:9" ht="33" customHeight="1" x14ac:dyDescent="0.25">
      <c r="A299" s="164"/>
      <c r="B299" s="64">
        <v>98</v>
      </c>
      <c r="C299" s="8" t="s">
        <v>1060</v>
      </c>
      <c r="D299" s="64" t="str">
        <f>VLOOKUP(B299,Planilha2!$A$2:$F$305,6,0)</f>
        <v>TÉCNICO JUDICIÁRIO</v>
      </c>
      <c r="E299" s="64" t="s">
        <v>10</v>
      </c>
      <c r="F299" s="20" t="s">
        <v>6</v>
      </c>
      <c r="H299" s="18" t="s">
        <v>33</v>
      </c>
      <c r="I299" s="19">
        <f t="shared" si="8"/>
        <v>3</v>
      </c>
    </row>
    <row r="300" spans="1:9" ht="33" customHeight="1" x14ac:dyDescent="0.25">
      <c r="A300" s="164"/>
      <c r="B300" s="64">
        <v>104</v>
      </c>
      <c r="C300" s="8" t="s">
        <v>147</v>
      </c>
      <c r="D300" s="64" t="str">
        <f>VLOOKUP(B300,Planilha2!$A$2:$F$305,6,0)</f>
        <v>TÉCNICO JUDICIÁRIO</v>
      </c>
      <c r="E300" s="64" t="s">
        <v>10</v>
      </c>
      <c r="F300" s="11" t="s">
        <v>6</v>
      </c>
      <c r="H300" s="18" t="s">
        <v>791</v>
      </c>
      <c r="I300" s="19">
        <f t="shared" si="8"/>
        <v>0</v>
      </c>
    </row>
    <row r="301" spans="1:9" ht="33" customHeight="1" x14ac:dyDescent="0.25">
      <c r="A301" s="165"/>
      <c r="B301" s="64">
        <v>514</v>
      </c>
      <c r="C301" s="8" t="s">
        <v>187</v>
      </c>
      <c r="D301" s="64" t="s">
        <v>790</v>
      </c>
      <c r="E301" s="64" t="s">
        <v>1043</v>
      </c>
      <c r="F301" s="11" t="s">
        <v>188</v>
      </c>
      <c r="H301" s="18" t="s">
        <v>790</v>
      </c>
      <c r="I301" s="19">
        <f t="shared" si="8"/>
        <v>2</v>
      </c>
    </row>
    <row r="302" spans="1:9" ht="33" customHeight="1" x14ac:dyDescent="0.25">
      <c r="A302" s="164" t="s">
        <v>891</v>
      </c>
      <c r="B302" s="99">
        <v>779</v>
      </c>
      <c r="C302" s="22" t="s">
        <v>193</v>
      </c>
      <c r="D302" s="99" t="s">
        <v>10</v>
      </c>
      <c r="E302" s="99" t="s">
        <v>1044</v>
      </c>
      <c r="F302" s="20" t="s">
        <v>6</v>
      </c>
      <c r="H302" s="18" t="s">
        <v>792</v>
      </c>
      <c r="I302" s="19">
        <f>SUM(I296:I301)</f>
        <v>15</v>
      </c>
    </row>
    <row r="303" spans="1:9" ht="33" customHeight="1" x14ac:dyDescent="0.25">
      <c r="A303" s="165"/>
      <c r="B303" s="99">
        <v>527</v>
      </c>
      <c r="C303" s="22" t="s">
        <v>191</v>
      </c>
      <c r="D303" s="99" t="s">
        <v>51</v>
      </c>
      <c r="E303" s="99" t="s">
        <v>1045</v>
      </c>
      <c r="F303" s="20" t="s">
        <v>6</v>
      </c>
    </row>
    <row r="304" spans="1:9" ht="33" customHeight="1" x14ac:dyDescent="0.25">
      <c r="A304" s="110" t="s">
        <v>194</v>
      </c>
      <c r="B304" s="64">
        <v>697</v>
      </c>
      <c r="C304" s="8" t="s">
        <v>781</v>
      </c>
      <c r="D304" s="64" t="s">
        <v>790</v>
      </c>
      <c r="E304" s="64" t="s">
        <v>811</v>
      </c>
      <c r="F304" s="11" t="s">
        <v>195</v>
      </c>
    </row>
    <row r="305" spans="1:9" ht="33" customHeight="1" x14ac:dyDescent="0.25">
      <c r="A305" s="106" t="s">
        <v>892</v>
      </c>
      <c r="B305" s="99">
        <v>723</v>
      </c>
      <c r="C305" s="22" t="s">
        <v>189</v>
      </c>
      <c r="D305" s="99" t="s">
        <v>33</v>
      </c>
      <c r="E305" s="99" t="s">
        <v>1037</v>
      </c>
      <c r="F305" s="20" t="s">
        <v>33</v>
      </c>
    </row>
    <row r="306" spans="1:9" ht="33" customHeight="1" x14ac:dyDescent="0.25">
      <c r="A306" s="104" t="s">
        <v>893</v>
      </c>
      <c r="B306" s="64">
        <v>743</v>
      </c>
      <c r="C306" s="8" t="s">
        <v>196</v>
      </c>
      <c r="D306" s="64" t="s">
        <v>10</v>
      </c>
      <c r="E306" s="64" t="s">
        <v>811</v>
      </c>
      <c r="F306" s="11" t="s">
        <v>6</v>
      </c>
    </row>
    <row r="307" spans="1:9" ht="33" customHeight="1" x14ac:dyDescent="0.25">
      <c r="A307" s="105" t="s">
        <v>192</v>
      </c>
      <c r="B307" s="99">
        <v>886</v>
      </c>
      <c r="C307" s="22" t="s">
        <v>190</v>
      </c>
      <c r="D307" s="99" t="s">
        <v>33</v>
      </c>
      <c r="E307" s="99" t="s">
        <v>1037</v>
      </c>
      <c r="F307" s="20" t="s">
        <v>33</v>
      </c>
    </row>
    <row r="308" spans="1:9" ht="33" customHeight="1" thickBot="1" x14ac:dyDescent="0.3">
      <c r="A308" s="110" t="s">
        <v>894</v>
      </c>
      <c r="B308" s="64">
        <v>983</v>
      </c>
      <c r="C308" s="8" t="s">
        <v>31</v>
      </c>
      <c r="D308" s="64" t="s">
        <v>10</v>
      </c>
      <c r="E308" s="64" t="s">
        <v>811</v>
      </c>
      <c r="F308" s="11" t="s">
        <v>6</v>
      </c>
    </row>
    <row r="309" spans="1:9" ht="33" customHeight="1" thickBot="1" x14ac:dyDescent="0.3">
      <c r="A309" s="131" t="s">
        <v>789</v>
      </c>
      <c r="B309" s="132"/>
      <c r="C309" s="132"/>
      <c r="D309" s="133"/>
      <c r="E309" s="43" t="s">
        <v>51</v>
      </c>
      <c r="F309" s="43">
        <f>COUNTIF(D294:D308,E309)</f>
        <v>2</v>
      </c>
    </row>
    <row r="310" spans="1:9" ht="33" customHeight="1" thickBot="1" x14ac:dyDescent="0.3">
      <c r="A310" s="134"/>
      <c r="B310" s="135"/>
      <c r="C310" s="135"/>
      <c r="D310" s="136"/>
      <c r="E310" s="43" t="s">
        <v>10</v>
      </c>
      <c r="F310" s="43">
        <f>COUNTIF(D294:D308,E310)</f>
        <v>6</v>
      </c>
    </row>
    <row r="311" spans="1:9" ht="33" customHeight="1" thickBot="1" x14ac:dyDescent="0.3">
      <c r="A311" s="137" t="s">
        <v>197</v>
      </c>
      <c r="B311" s="138"/>
      <c r="C311" s="138"/>
      <c r="D311" s="139"/>
      <c r="E311" s="43"/>
      <c r="F311" s="43">
        <f>COUNTA(F294:F308)</f>
        <v>15</v>
      </c>
    </row>
    <row r="312" spans="1:9" ht="15" x14ac:dyDescent="0.25">
      <c r="A312" s="10"/>
      <c r="C312" s="26"/>
      <c r="D312" s="10"/>
      <c r="E312" s="10"/>
      <c r="F312" s="10"/>
    </row>
    <row r="313" spans="1:9" ht="33" customHeight="1" thickBot="1" x14ac:dyDescent="0.3">
      <c r="A313" s="38"/>
      <c r="C313" s="26"/>
      <c r="D313" s="10"/>
      <c r="E313" s="10"/>
      <c r="F313" s="10"/>
    </row>
    <row r="314" spans="1:9" ht="38.25" customHeight="1" x14ac:dyDescent="0.25">
      <c r="A314" s="143" t="s">
        <v>198</v>
      </c>
      <c r="B314" s="144"/>
      <c r="C314" s="144"/>
      <c r="D314" s="144"/>
      <c r="E314" s="144"/>
      <c r="F314" s="145"/>
    </row>
    <row r="315" spans="1:9" ht="40.5" customHeight="1" x14ac:dyDescent="0.25">
      <c r="A315" s="52" t="s">
        <v>1</v>
      </c>
      <c r="B315" s="53" t="s">
        <v>2</v>
      </c>
      <c r="C315" s="54" t="s">
        <v>3</v>
      </c>
      <c r="D315" s="54" t="s">
        <v>241</v>
      </c>
      <c r="E315" s="54" t="s">
        <v>4</v>
      </c>
      <c r="F315" s="55" t="s">
        <v>782</v>
      </c>
    </row>
    <row r="316" spans="1:9" ht="40.5" customHeight="1" x14ac:dyDescent="0.25">
      <c r="A316" s="111" t="s">
        <v>199</v>
      </c>
      <c r="B316" s="99">
        <v>535</v>
      </c>
      <c r="C316" s="22" t="s">
        <v>200</v>
      </c>
      <c r="D316" s="99" t="s">
        <v>33</v>
      </c>
      <c r="E316" s="99" t="s">
        <v>1010</v>
      </c>
      <c r="F316" s="20" t="s">
        <v>33</v>
      </c>
      <c r="H316" s="155" t="s">
        <v>793</v>
      </c>
      <c r="I316" s="156"/>
    </row>
    <row r="317" spans="1:9" ht="42" customHeight="1" x14ac:dyDescent="0.25">
      <c r="A317" s="118" t="s">
        <v>878</v>
      </c>
      <c r="B317" s="99">
        <v>173</v>
      </c>
      <c r="C317" s="22" t="s">
        <v>397</v>
      </c>
      <c r="D317" s="99" t="str">
        <f>VLOOKUP(B317,Planilha2!$A$2:$F$305,6,0)</f>
        <v>TÉCNICO JUDICIÁRIO</v>
      </c>
      <c r="E317" s="99" t="s">
        <v>1046</v>
      </c>
      <c r="F317" s="11" t="s">
        <v>6</v>
      </c>
      <c r="H317" s="18" t="s">
        <v>780</v>
      </c>
      <c r="I317" s="19">
        <f t="shared" ref="I317:I322" si="9">COUNTIF($D$316:$D$333,H317)</f>
        <v>0</v>
      </c>
    </row>
    <row r="318" spans="1:9" ht="35.25" customHeight="1" x14ac:dyDescent="0.25">
      <c r="A318" s="111" t="s">
        <v>879</v>
      </c>
      <c r="B318" s="99">
        <v>796</v>
      </c>
      <c r="C318" s="22" t="s">
        <v>201</v>
      </c>
      <c r="D318" s="99" t="s">
        <v>33</v>
      </c>
      <c r="E318" s="99" t="s">
        <v>1047</v>
      </c>
      <c r="F318" s="20" t="s">
        <v>33</v>
      </c>
      <c r="H318" s="17" t="s">
        <v>51</v>
      </c>
      <c r="I318" s="19">
        <f t="shared" si="9"/>
        <v>6</v>
      </c>
    </row>
    <row r="319" spans="1:9" ht="31.5" customHeight="1" x14ac:dyDescent="0.25">
      <c r="A319" s="166" t="s">
        <v>880</v>
      </c>
      <c r="B319" s="64">
        <v>772</v>
      </c>
      <c r="C319" s="8" t="s">
        <v>212</v>
      </c>
      <c r="D319" s="64" t="str">
        <f>VLOOKUP(B319,Planilha2!$A$2:$F$305,6,0)</f>
        <v>ANALISTA JUDICIÁRIO</v>
      </c>
      <c r="E319" s="64" t="s">
        <v>811</v>
      </c>
      <c r="F319" s="11" t="s">
        <v>6</v>
      </c>
      <c r="H319" s="17" t="s">
        <v>10</v>
      </c>
      <c r="I319" s="19">
        <f t="shared" si="9"/>
        <v>7</v>
      </c>
    </row>
    <row r="320" spans="1:9" ht="32.25" customHeight="1" x14ac:dyDescent="0.25">
      <c r="A320" s="157"/>
      <c r="B320" s="64">
        <v>708</v>
      </c>
      <c r="C320" s="8" t="s">
        <v>215</v>
      </c>
      <c r="D320" s="64" t="str">
        <f>VLOOKUP(B320,Planilha2!$A$2:$F$305,6,0)</f>
        <v>TÉCNICO JUDICIÁRIO</v>
      </c>
      <c r="E320" s="64" t="s">
        <v>1043</v>
      </c>
      <c r="F320" s="11" t="s">
        <v>6</v>
      </c>
      <c r="H320" s="18" t="s">
        <v>33</v>
      </c>
      <c r="I320" s="19">
        <f t="shared" si="9"/>
        <v>2</v>
      </c>
    </row>
    <row r="321" spans="1:9" ht="28.5" customHeight="1" x14ac:dyDescent="0.25">
      <c r="A321" s="158"/>
      <c r="B321" s="64">
        <v>850</v>
      </c>
      <c r="C321" s="8" t="s">
        <v>203</v>
      </c>
      <c r="D321" s="64" t="s">
        <v>790</v>
      </c>
      <c r="E321" s="64" t="s">
        <v>1043</v>
      </c>
      <c r="F321" s="11" t="s">
        <v>204</v>
      </c>
      <c r="H321" s="18" t="s">
        <v>791</v>
      </c>
      <c r="I321" s="19">
        <f t="shared" si="9"/>
        <v>0</v>
      </c>
    </row>
    <row r="322" spans="1:9" ht="28.5" customHeight="1" x14ac:dyDescent="0.25">
      <c r="A322" s="163" t="s">
        <v>881</v>
      </c>
      <c r="B322" s="99">
        <v>810</v>
      </c>
      <c r="C322" s="22" t="s">
        <v>202</v>
      </c>
      <c r="D322" s="99" t="s">
        <v>51</v>
      </c>
      <c r="E322" s="99" t="s">
        <v>1047</v>
      </c>
      <c r="F322" s="20" t="s">
        <v>6</v>
      </c>
      <c r="H322" s="18" t="s">
        <v>790</v>
      </c>
      <c r="I322" s="19">
        <f t="shared" si="9"/>
        <v>3</v>
      </c>
    </row>
    <row r="323" spans="1:9" ht="28.5" customHeight="1" x14ac:dyDescent="0.25">
      <c r="A323" s="165"/>
      <c r="B323" s="64">
        <v>870</v>
      </c>
      <c r="C323" s="8" t="s">
        <v>207</v>
      </c>
      <c r="D323" s="64" t="s">
        <v>51</v>
      </c>
      <c r="E323" s="64" t="s">
        <v>1014</v>
      </c>
      <c r="F323" s="11" t="s">
        <v>6</v>
      </c>
      <c r="H323" s="18" t="s">
        <v>792</v>
      </c>
      <c r="I323" s="19">
        <f>SUM(I317:I322)</f>
        <v>18</v>
      </c>
    </row>
    <row r="324" spans="1:9" ht="28.5" customHeight="1" x14ac:dyDescent="0.25">
      <c r="A324" s="166" t="s">
        <v>882</v>
      </c>
      <c r="B324" s="64">
        <v>853</v>
      </c>
      <c r="C324" s="8" t="s">
        <v>205</v>
      </c>
      <c r="D324" s="64" t="s">
        <v>51</v>
      </c>
      <c r="E324" s="64" t="s">
        <v>811</v>
      </c>
      <c r="F324" s="11" t="s">
        <v>6</v>
      </c>
    </row>
    <row r="325" spans="1:9" ht="28.5" customHeight="1" x14ac:dyDescent="0.25">
      <c r="A325" s="158"/>
      <c r="B325" s="64">
        <v>941</v>
      </c>
      <c r="C325" s="8" t="s">
        <v>840</v>
      </c>
      <c r="D325" s="64" t="s">
        <v>10</v>
      </c>
      <c r="E325" s="64" t="s">
        <v>1014</v>
      </c>
      <c r="F325" s="11" t="s">
        <v>6</v>
      </c>
    </row>
    <row r="326" spans="1:9" ht="28.5" customHeight="1" x14ac:dyDescent="0.25">
      <c r="A326" s="111" t="s">
        <v>883</v>
      </c>
      <c r="B326" s="99">
        <v>758</v>
      </c>
      <c r="C326" s="22" t="s">
        <v>206</v>
      </c>
      <c r="D326" s="99" t="str">
        <f>VLOOKUP(B326,Planilha2!$A$2:$F$305,6,0)</f>
        <v>ANALISTA JUDICIÁRIO</v>
      </c>
      <c r="E326" s="99" t="s">
        <v>1047</v>
      </c>
      <c r="F326" s="11" t="s">
        <v>6</v>
      </c>
    </row>
    <row r="327" spans="1:9" ht="28.5" customHeight="1" x14ac:dyDescent="0.25">
      <c r="A327" s="166" t="s">
        <v>912</v>
      </c>
      <c r="B327" s="64">
        <v>638</v>
      </c>
      <c r="C327" s="8" t="s">
        <v>213</v>
      </c>
      <c r="D327" s="64" t="str">
        <f>VLOOKUP(B327,Planilha2!$A$2:$F$305,6,0)</f>
        <v>TÉCNICO JUDICIÁRIO</v>
      </c>
      <c r="E327" s="64" t="s">
        <v>811</v>
      </c>
      <c r="F327" s="11" t="s">
        <v>6</v>
      </c>
    </row>
    <row r="328" spans="1:9" ht="33" customHeight="1" x14ac:dyDescent="0.25">
      <c r="A328" s="158"/>
      <c r="B328" s="64">
        <v>869</v>
      </c>
      <c r="C328" s="8" t="s">
        <v>209</v>
      </c>
      <c r="D328" s="64" t="s">
        <v>790</v>
      </c>
      <c r="E328" s="64" t="s">
        <v>1041</v>
      </c>
      <c r="F328" s="11" t="s">
        <v>210</v>
      </c>
    </row>
    <row r="329" spans="1:9" ht="33" customHeight="1" x14ac:dyDescent="0.25">
      <c r="A329" s="166" t="s">
        <v>885</v>
      </c>
      <c r="B329" s="64">
        <v>215</v>
      </c>
      <c r="C329" s="8" t="s">
        <v>208</v>
      </c>
      <c r="D329" s="64" t="str">
        <f>VLOOKUP(B329,Planilha2!$A$2:$F$305,6,0)</f>
        <v>TÉCNICO JUDICIÁRIO</v>
      </c>
      <c r="E329" s="64" t="s">
        <v>811</v>
      </c>
      <c r="F329" s="11" t="s">
        <v>6</v>
      </c>
    </row>
    <row r="330" spans="1:9" ht="33" customHeight="1" x14ac:dyDescent="0.25">
      <c r="A330" s="157"/>
      <c r="B330" s="64">
        <v>871</v>
      </c>
      <c r="C330" s="8" t="s">
        <v>211</v>
      </c>
      <c r="D330" s="64" t="s">
        <v>10</v>
      </c>
      <c r="E330" s="114" t="s">
        <v>1039</v>
      </c>
      <c r="F330" s="11" t="s">
        <v>6</v>
      </c>
    </row>
    <row r="331" spans="1:9" ht="33" customHeight="1" x14ac:dyDescent="0.25">
      <c r="A331" s="158"/>
      <c r="B331" s="64">
        <v>988</v>
      </c>
      <c r="C331" s="94" t="s">
        <v>952</v>
      </c>
      <c r="D331" s="64" t="str">
        <f>VLOOKUP(B254,Planilha2!$A$2:$F$305,6,0)</f>
        <v>TÉCNICO JUDICIÁRIO</v>
      </c>
      <c r="E331" s="64" t="s">
        <v>1014</v>
      </c>
      <c r="F331" s="11" t="s">
        <v>6</v>
      </c>
    </row>
    <row r="332" spans="1:9" ht="33" customHeight="1" x14ac:dyDescent="0.25">
      <c r="A332" s="166" t="s">
        <v>884</v>
      </c>
      <c r="B332" s="64">
        <v>850</v>
      </c>
      <c r="C332" s="8" t="s">
        <v>203</v>
      </c>
      <c r="D332" s="64" t="s">
        <v>790</v>
      </c>
      <c r="E332" s="64" t="s">
        <v>811</v>
      </c>
      <c r="F332" s="11" t="s">
        <v>204</v>
      </c>
    </row>
    <row r="333" spans="1:9" ht="33" customHeight="1" thickBot="1" x14ac:dyDescent="0.3">
      <c r="A333" s="158"/>
      <c r="B333" s="64">
        <v>895</v>
      </c>
      <c r="C333" s="8" t="s">
        <v>800</v>
      </c>
      <c r="D333" s="64" t="s">
        <v>51</v>
      </c>
      <c r="E333" s="64" t="s">
        <v>1043</v>
      </c>
      <c r="F333" s="11" t="s">
        <v>6</v>
      </c>
    </row>
    <row r="334" spans="1:9" ht="33" customHeight="1" thickBot="1" x14ac:dyDescent="0.3">
      <c r="A334" s="131" t="s">
        <v>789</v>
      </c>
      <c r="B334" s="132"/>
      <c r="C334" s="132"/>
      <c r="D334" s="133"/>
      <c r="E334" s="43" t="s">
        <v>51</v>
      </c>
      <c r="F334" s="43">
        <f>COUNTIF(D316:D333,E334)</f>
        <v>6</v>
      </c>
    </row>
    <row r="335" spans="1:9" ht="33" customHeight="1" thickBot="1" x14ac:dyDescent="0.3">
      <c r="A335" s="134"/>
      <c r="B335" s="135"/>
      <c r="C335" s="135"/>
      <c r="D335" s="136"/>
      <c r="E335" s="43" t="s">
        <v>10</v>
      </c>
      <c r="F335" s="43">
        <f>COUNTIF(D316:D333,E335)</f>
        <v>7</v>
      </c>
    </row>
    <row r="336" spans="1:9" ht="33" customHeight="1" thickBot="1" x14ac:dyDescent="0.3">
      <c r="A336" s="137" t="s">
        <v>977</v>
      </c>
      <c r="B336" s="138"/>
      <c r="C336" s="138"/>
      <c r="D336" s="139"/>
      <c r="E336" s="43"/>
      <c r="F336" s="43">
        <f>COUNTA(F316:F333)</f>
        <v>18</v>
      </c>
    </row>
    <row r="337" spans="1:9" ht="33" customHeight="1" x14ac:dyDescent="0.25">
      <c r="A337" s="36"/>
      <c r="C337" s="26"/>
      <c r="D337" s="10"/>
      <c r="E337" s="10"/>
      <c r="F337" s="10"/>
    </row>
    <row r="338" spans="1:9" ht="42" customHeight="1" thickBot="1" x14ac:dyDescent="0.3">
      <c r="A338" s="36"/>
      <c r="C338" s="26"/>
      <c r="D338" s="10"/>
      <c r="E338" s="10"/>
      <c r="F338" s="10"/>
      <c r="H338" s="124"/>
      <c r="I338" s="124"/>
    </row>
    <row r="339" spans="1:9" ht="33" customHeight="1" x14ac:dyDescent="0.25">
      <c r="A339" s="140" t="s">
        <v>216</v>
      </c>
      <c r="B339" s="141"/>
      <c r="C339" s="141"/>
      <c r="D339" s="141"/>
      <c r="E339" s="141"/>
      <c r="F339" s="142"/>
      <c r="H339" s="125"/>
      <c r="I339" s="126"/>
    </row>
    <row r="340" spans="1:9" ht="33" customHeight="1" x14ac:dyDescent="0.25">
      <c r="A340" s="52" t="s">
        <v>1</v>
      </c>
      <c r="B340" s="53" t="s">
        <v>2</v>
      </c>
      <c r="C340" s="54" t="s">
        <v>3</v>
      </c>
      <c r="D340" s="54" t="s">
        <v>241</v>
      </c>
      <c r="E340" s="54" t="s">
        <v>4</v>
      </c>
      <c r="F340" s="55" t="s">
        <v>782</v>
      </c>
    </row>
    <row r="341" spans="1:9" ht="33" customHeight="1" x14ac:dyDescent="0.25">
      <c r="A341" s="163" t="s">
        <v>895</v>
      </c>
      <c r="B341" s="99">
        <v>1021</v>
      </c>
      <c r="C341" s="25" t="s">
        <v>469</v>
      </c>
      <c r="D341" s="99" t="s">
        <v>33</v>
      </c>
      <c r="E341" s="99" t="s">
        <v>1010</v>
      </c>
      <c r="F341" s="20" t="s">
        <v>33</v>
      </c>
    </row>
    <row r="342" spans="1:9" ht="33" customHeight="1" x14ac:dyDescent="0.25">
      <c r="A342" s="164"/>
      <c r="B342" s="64">
        <v>296</v>
      </c>
      <c r="C342" s="8" t="s">
        <v>234</v>
      </c>
      <c r="D342" s="64" t="str">
        <f>VLOOKUP(B342,Planilha2!$A$2:$F$305,6,0)</f>
        <v>TÉCNICO JUDICIÁRIO</v>
      </c>
      <c r="E342" s="64" t="s">
        <v>10</v>
      </c>
      <c r="F342" s="11" t="s">
        <v>6</v>
      </c>
      <c r="H342" s="155" t="s">
        <v>793</v>
      </c>
      <c r="I342" s="156"/>
    </row>
    <row r="343" spans="1:9" ht="33" customHeight="1" x14ac:dyDescent="0.25">
      <c r="A343" s="165"/>
      <c r="B343" s="99">
        <v>885</v>
      </c>
      <c r="C343" s="22" t="s">
        <v>222</v>
      </c>
      <c r="D343" s="99" t="s">
        <v>791</v>
      </c>
      <c r="E343" s="99" t="s">
        <v>1065</v>
      </c>
      <c r="F343" s="20" t="s">
        <v>20</v>
      </c>
      <c r="H343" s="17" t="s">
        <v>780</v>
      </c>
      <c r="I343" s="19">
        <f t="shared" ref="I343:I348" si="10">COUNTIF($D$341:$D$362,H343)</f>
        <v>0</v>
      </c>
    </row>
    <row r="344" spans="1:9" ht="33" customHeight="1" x14ac:dyDescent="0.25">
      <c r="A344" s="163" t="s">
        <v>220</v>
      </c>
      <c r="B344" s="64">
        <v>486</v>
      </c>
      <c r="C344" s="8" t="s">
        <v>219</v>
      </c>
      <c r="D344" s="64" t="str">
        <f>VLOOKUP(B347,Planilha2!$A$2:$F$305,6,0)</f>
        <v>TÉCNICO JUDICIÁRIO</v>
      </c>
      <c r="E344" s="64" t="s">
        <v>10</v>
      </c>
      <c r="F344" s="11" t="s">
        <v>6</v>
      </c>
      <c r="H344" s="17" t="s">
        <v>10</v>
      </c>
      <c r="I344" s="19">
        <f t="shared" si="10"/>
        <v>13</v>
      </c>
    </row>
    <row r="345" spans="1:9" ht="33" customHeight="1" x14ac:dyDescent="0.25">
      <c r="A345" s="164"/>
      <c r="B345" s="64">
        <v>915</v>
      </c>
      <c r="C345" s="8" t="s">
        <v>826</v>
      </c>
      <c r="D345" s="64" t="s">
        <v>10</v>
      </c>
      <c r="E345" s="64" t="s">
        <v>10</v>
      </c>
      <c r="F345" s="11" t="s">
        <v>6</v>
      </c>
      <c r="H345" s="17" t="s">
        <v>51</v>
      </c>
      <c r="I345" s="19">
        <f t="shared" si="10"/>
        <v>3</v>
      </c>
    </row>
    <row r="346" spans="1:9" ht="33" customHeight="1" x14ac:dyDescent="0.25">
      <c r="A346" s="165"/>
      <c r="B346" s="64">
        <v>178</v>
      </c>
      <c r="C346" s="8" t="s">
        <v>1063</v>
      </c>
      <c r="D346" s="64" t="str">
        <f>VLOOKUP(B346,Planilha2!$A$2:$F$305,6,0)</f>
        <v>TÉCNICO JUDICIÁRIO</v>
      </c>
      <c r="E346" s="64" t="s">
        <v>1014</v>
      </c>
      <c r="F346" s="11" t="s">
        <v>6</v>
      </c>
      <c r="H346" s="18" t="s">
        <v>33</v>
      </c>
      <c r="I346" s="19">
        <f t="shared" si="10"/>
        <v>1</v>
      </c>
    </row>
    <row r="347" spans="1:9" ht="33" customHeight="1" x14ac:dyDescent="0.25">
      <c r="A347" s="166" t="s">
        <v>223</v>
      </c>
      <c r="B347" s="64">
        <v>96</v>
      </c>
      <c r="C347" s="8" t="s">
        <v>144</v>
      </c>
      <c r="D347" s="64" t="s">
        <v>10</v>
      </c>
      <c r="E347" s="64" t="s">
        <v>811</v>
      </c>
      <c r="F347" s="11" t="s">
        <v>6</v>
      </c>
      <c r="H347" s="18" t="s">
        <v>791</v>
      </c>
      <c r="I347" s="19">
        <f t="shared" si="10"/>
        <v>5</v>
      </c>
    </row>
    <row r="348" spans="1:9" ht="33" customHeight="1" x14ac:dyDescent="0.25">
      <c r="A348" s="158"/>
      <c r="B348" s="64">
        <v>412</v>
      </c>
      <c r="C348" s="8" t="s">
        <v>63</v>
      </c>
      <c r="D348" s="64" t="s">
        <v>10</v>
      </c>
      <c r="E348" s="64" t="s">
        <v>1014</v>
      </c>
      <c r="F348" s="11" t="s">
        <v>6</v>
      </c>
      <c r="H348" s="18" t="s">
        <v>790</v>
      </c>
      <c r="I348" s="19">
        <f t="shared" si="10"/>
        <v>0</v>
      </c>
    </row>
    <row r="349" spans="1:9" ht="33" customHeight="1" x14ac:dyDescent="0.25">
      <c r="A349" s="103" t="s">
        <v>843</v>
      </c>
      <c r="B349" s="64">
        <v>846</v>
      </c>
      <c r="C349" s="8" t="s">
        <v>240</v>
      </c>
      <c r="D349" s="64" t="s">
        <v>791</v>
      </c>
      <c r="E349" s="64" t="s">
        <v>1008</v>
      </c>
      <c r="F349" s="11" t="s">
        <v>20</v>
      </c>
      <c r="H349" s="18" t="s">
        <v>792</v>
      </c>
      <c r="I349" s="19">
        <f>SUM(I343:I348)</f>
        <v>22</v>
      </c>
    </row>
    <row r="350" spans="1:9" ht="33" customHeight="1" x14ac:dyDescent="0.25">
      <c r="A350" s="166" t="s">
        <v>225</v>
      </c>
      <c r="B350" s="64">
        <v>1025</v>
      </c>
      <c r="C350" s="8" t="s">
        <v>1049</v>
      </c>
      <c r="D350" s="64" t="s">
        <v>791</v>
      </c>
      <c r="E350" s="64" t="s">
        <v>811</v>
      </c>
      <c r="F350" s="20" t="s">
        <v>29</v>
      </c>
    </row>
    <row r="351" spans="1:9" ht="33" customHeight="1" x14ac:dyDescent="0.25">
      <c r="A351" s="157"/>
      <c r="B351" s="64">
        <v>942</v>
      </c>
      <c r="C351" s="96" t="s">
        <v>842</v>
      </c>
      <c r="D351" s="64" t="s">
        <v>10</v>
      </c>
      <c r="E351" s="64" t="s">
        <v>10</v>
      </c>
      <c r="F351" s="11" t="s">
        <v>6</v>
      </c>
    </row>
    <row r="352" spans="1:9" ht="33" customHeight="1" x14ac:dyDescent="0.25">
      <c r="A352" s="158"/>
      <c r="B352" s="64">
        <v>51</v>
      </c>
      <c r="C352" s="8" t="s">
        <v>58</v>
      </c>
      <c r="D352" s="64" t="str">
        <f>VLOOKUP(B352,Planilha2!$A$2:$F$305,6,0)</f>
        <v>TÉCNICO JUDICIÁRIO</v>
      </c>
      <c r="E352" s="64" t="s">
        <v>1014</v>
      </c>
      <c r="F352" s="11" t="s">
        <v>6</v>
      </c>
    </row>
    <row r="353" spans="1:9" ht="29.25" customHeight="1" x14ac:dyDescent="0.25">
      <c r="A353" s="163" t="s">
        <v>913</v>
      </c>
      <c r="B353" s="99">
        <v>640</v>
      </c>
      <c r="C353" s="25" t="s">
        <v>227</v>
      </c>
      <c r="D353" s="99" t="str">
        <f>VLOOKUP(B353,Planilha2!$A$2:$F$305,6,0)</f>
        <v>ANALISTA JUDICIÁRIO</v>
      </c>
      <c r="E353" s="99" t="s">
        <v>1065</v>
      </c>
      <c r="F353" s="20" t="s">
        <v>6</v>
      </c>
    </row>
    <row r="354" spans="1:9" ht="33" customHeight="1" x14ac:dyDescent="0.25">
      <c r="A354" s="165"/>
      <c r="B354" s="64">
        <v>73</v>
      </c>
      <c r="C354" s="8" t="s">
        <v>221</v>
      </c>
      <c r="D354" s="64" t="str">
        <f>VLOOKUP(B354,Planilha2!$A$2:$F$305,6,0)</f>
        <v>TÉCNICO JUDICIÁRIO</v>
      </c>
      <c r="E354" s="64" t="s">
        <v>10</v>
      </c>
      <c r="F354" s="11" t="s">
        <v>6</v>
      </c>
    </row>
    <row r="355" spans="1:9" ht="33" customHeight="1" x14ac:dyDescent="0.25">
      <c r="A355" s="163" t="s">
        <v>844</v>
      </c>
      <c r="B355" s="64">
        <v>137</v>
      </c>
      <c r="C355" s="16" t="s">
        <v>235</v>
      </c>
      <c r="D355" s="64" t="str">
        <f>VLOOKUP(B355,Planilha2!$A$2:$F$305,6,0)</f>
        <v>TÉCNICO JUDICIÁRIO</v>
      </c>
      <c r="E355" s="64" t="s">
        <v>811</v>
      </c>
      <c r="F355" s="20" t="s">
        <v>6</v>
      </c>
    </row>
    <row r="356" spans="1:9" ht="33" customHeight="1" x14ac:dyDescent="0.25">
      <c r="A356" s="164"/>
      <c r="B356" s="64">
        <v>208</v>
      </c>
      <c r="C356" s="16" t="s">
        <v>236</v>
      </c>
      <c r="D356" s="64" t="str">
        <f>VLOOKUP(B356,Planilha2!$A$2:$F$305,6,0)</f>
        <v>TÉCNICO JUDICIÁRIO</v>
      </c>
      <c r="E356" s="64" t="s">
        <v>1036</v>
      </c>
      <c r="F356" s="11" t="s">
        <v>6</v>
      </c>
    </row>
    <row r="357" spans="1:9" ht="33" customHeight="1" x14ac:dyDescent="0.25">
      <c r="A357" s="164"/>
      <c r="B357" s="64">
        <v>847</v>
      </c>
      <c r="C357" s="16" t="s">
        <v>846</v>
      </c>
      <c r="D357" s="64" t="s">
        <v>51</v>
      </c>
      <c r="E357" s="64" t="s">
        <v>105</v>
      </c>
      <c r="F357" s="11" t="s">
        <v>6</v>
      </c>
    </row>
    <row r="358" spans="1:9" ht="33" customHeight="1" x14ac:dyDescent="0.25">
      <c r="A358" s="165"/>
      <c r="B358" s="64">
        <v>855</v>
      </c>
      <c r="C358" s="16" t="s">
        <v>237</v>
      </c>
      <c r="D358" s="64" t="s">
        <v>10</v>
      </c>
      <c r="E358" s="64" t="s">
        <v>10</v>
      </c>
      <c r="F358" s="11" t="s">
        <v>6</v>
      </c>
      <c r="H358" s="67"/>
      <c r="I358" s="67"/>
    </row>
    <row r="359" spans="1:9" ht="33" customHeight="1" x14ac:dyDescent="0.25">
      <c r="A359" s="166" t="s">
        <v>228</v>
      </c>
      <c r="B359" s="64">
        <v>603</v>
      </c>
      <c r="C359" s="16" t="s">
        <v>230</v>
      </c>
      <c r="D359" s="64" t="str">
        <f>VLOOKUP(B359,Planilha2!$A$2:$F$305,6,0)</f>
        <v>ANALISTA JUDICIÁRIO</v>
      </c>
      <c r="E359" s="64" t="s">
        <v>811</v>
      </c>
      <c r="F359" s="11" t="s">
        <v>6</v>
      </c>
    </row>
    <row r="360" spans="1:9" ht="33" customHeight="1" x14ac:dyDescent="0.25">
      <c r="A360" s="158"/>
      <c r="B360" s="64">
        <v>218</v>
      </c>
      <c r="C360" s="16" t="s">
        <v>231</v>
      </c>
      <c r="D360" s="64" t="str">
        <f>VLOOKUP(B360,Planilha2!$A$2:$F$305,6,0)</f>
        <v>TÉCNICO JUDICIÁRIO</v>
      </c>
      <c r="E360" s="64" t="s">
        <v>10</v>
      </c>
      <c r="F360" s="11" t="s">
        <v>6</v>
      </c>
    </row>
    <row r="361" spans="1:9" ht="33" customHeight="1" x14ac:dyDescent="0.25">
      <c r="A361" s="110" t="s">
        <v>845</v>
      </c>
      <c r="B361" s="64">
        <v>892</v>
      </c>
      <c r="C361" s="16" t="s">
        <v>796</v>
      </c>
      <c r="D361" s="64" t="s">
        <v>791</v>
      </c>
      <c r="E361" s="64" t="s">
        <v>811</v>
      </c>
      <c r="F361" s="11" t="s">
        <v>20</v>
      </c>
    </row>
    <row r="362" spans="1:9" ht="33" customHeight="1" thickBot="1" x14ac:dyDescent="0.3">
      <c r="A362" s="105" t="s">
        <v>232</v>
      </c>
      <c r="B362" s="64">
        <v>625</v>
      </c>
      <c r="C362" s="16" t="s">
        <v>233</v>
      </c>
      <c r="D362" s="64" t="s">
        <v>791</v>
      </c>
      <c r="E362" s="64" t="s">
        <v>1008</v>
      </c>
      <c r="F362" s="11" t="s">
        <v>20</v>
      </c>
    </row>
    <row r="363" spans="1:9" ht="33" customHeight="1" thickBot="1" x14ac:dyDescent="0.3">
      <c r="A363" s="131" t="s">
        <v>789</v>
      </c>
      <c r="B363" s="132"/>
      <c r="C363" s="132"/>
      <c r="D363" s="133"/>
      <c r="E363" s="43" t="s">
        <v>51</v>
      </c>
      <c r="F363" s="43">
        <f>COUNTIF(D341:D362,E363)</f>
        <v>3</v>
      </c>
    </row>
    <row r="364" spans="1:9" ht="27.75" customHeight="1" thickBot="1" x14ac:dyDescent="0.3">
      <c r="A364" s="134"/>
      <c r="B364" s="135"/>
      <c r="C364" s="135"/>
      <c r="D364" s="136"/>
      <c r="E364" s="43" t="s">
        <v>10</v>
      </c>
      <c r="F364" s="43">
        <f>COUNTIF(D341:D362,E364)</f>
        <v>13</v>
      </c>
    </row>
    <row r="365" spans="1:9" ht="24.75" customHeight="1" thickBot="1" x14ac:dyDescent="0.3">
      <c r="A365" s="137" t="s">
        <v>978</v>
      </c>
      <c r="B365" s="138"/>
      <c r="C365" s="138"/>
      <c r="D365" s="139"/>
      <c r="E365" s="43"/>
      <c r="F365" s="43">
        <f>COUNTA(F341:F362)</f>
        <v>22</v>
      </c>
    </row>
    <row r="366" spans="1:9" ht="24.75" customHeight="1" x14ac:dyDescent="0.25">
      <c r="E366" s="58"/>
      <c r="F366" s="59"/>
    </row>
    <row r="367" spans="1:9" ht="30" customHeight="1" x14ac:dyDescent="0.25">
      <c r="D367" s="155" t="s">
        <v>914</v>
      </c>
      <c r="E367" s="156"/>
      <c r="F367" s="61"/>
    </row>
    <row r="368" spans="1:9" ht="27.75" customHeight="1" x14ac:dyDescent="0.25">
      <c r="D368" s="62" t="s">
        <v>915</v>
      </c>
      <c r="E368" s="63">
        <f>SUM(I9+I29+I42+I67+I99+I119+I154+I166+I189+I200+I212+I251+I296+I317+I339)</f>
        <v>3</v>
      </c>
    </row>
    <row r="369" spans="3:9" ht="29.25" customHeight="1" x14ac:dyDescent="0.25">
      <c r="D369" s="65" t="s">
        <v>916</v>
      </c>
      <c r="E369" s="63">
        <f>SUM(I10+I30+I43+I68+I100+I120+I155+I167+I190+I201+I213+I252+I297+I318+I345)</f>
        <v>37</v>
      </c>
    </row>
    <row r="370" spans="3:9" ht="33" customHeight="1" x14ac:dyDescent="0.25">
      <c r="D370" s="65" t="s">
        <v>917</v>
      </c>
      <c r="E370" s="63">
        <f>SUM(I11+I31+I44+I69+I101+I121+I156+I168+I191+I202+I214+I253+I298+I319+I344)</f>
        <v>147</v>
      </c>
    </row>
    <row r="371" spans="3:9" ht="33" customHeight="1" x14ac:dyDescent="0.25">
      <c r="D371" s="62" t="s">
        <v>839</v>
      </c>
      <c r="E371" s="63">
        <f>SUM(I14+I32+I45+I72+I103+I122+I157+I169+I192+I203+I216+I254+I299+I320+I346)</f>
        <v>12</v>
      </c>
    </row>
    <row r="372" spans="3:9" ht="33" customHeight="1" x14ac:dyDescent="0.25">
      <c r="D372" s="62" t="s">
        <v>791</v>
      </c>
      <c r="E372" s="63">
        <f>SUM(I12+I33+I46+I70+I104+I123+I158+I170+I193+I204+I217+I255+I300+I321+I347)</f>
        <v>51</v>
      </c>
    </row>
    <row r="373" spans="3:9" ht="39" customHeight="1" x14ac:dyDescent="0.25">
      <c r="D373" s="62" t="s">
        <v>790</v>
      </c>
      <c r="E373" s="63">
        <f>SUM(I13+I34+I47+I71+I105+I124+I159+I171+I194+I205+I215+I256+I301+I322+I348)</f>
        <v>7</v>
      </c>
      <c r="G373" s="66"/>
    </row>
    <row r="374" spans="3:9" ht="30" customHeight="1" x14ac:dyDescent="0.25">
      <c r="D374" s="62" t="s">
        <v>918</v>
      </c>
      <c r="E374" s="63">
        <f>SUM(E368:E373)</f>
        <v>257</v>
      </c>
      <c r="G374" s="66"/>
    </row>
    <row r="375" spans="3:9" ht="30" customHeight="1" x14ac:dyDescent="0.25">
      <c r="G375" s="66"/>
      <c r="H375" s="73"/>
      <c r="I375" s="73"/>
    </row>
    <row r="376" spans="3:9" ht="33" customHeight="1" x14ac:dyDescent="0.25">
      <c r="D376" s="186"/>
      <c r="E376" s="186"/>
    </row>
    <row r="377" spans="3:9" ht="33" customHeight="1" x14ac:dyDescent="0.25">
      <c r="C377" s="68"/>
    </row>
    <row r="378" spans="3:9" ht="33" customHeight="1" x14ac:dyDescent="0.25">
      <c r="C378" s="68"/>
    </row>
    <row r="380" spans="3:9" ht="43.5" customHeight="1" x14ac:dyDescent="0.25"/>
    <row r="381" spans="3:9" ht="30" customHeight="1" x14ac:dyDescent="0.25">
      <c r="G381" s="66"/>
    </row>
    <row r="382" spans="3:9" ht="27.75" customHeight="1" x14ac:dyDescent="0.25"/>
    <row r="383" spans="3:9" ht="30.75" customHeight="1" x14ac:dyDescent="0.25"/>
    <row r="384" spans="3:9" ht="46.5" customHeight="1" x14ac:dyDescent="0.25"/>
    <row r="385" spans="1:9" ht="31.5" customHeight="1" x14ac:dyDescent="0.25"/>
    <row r="386" spans="1:9" ht="33.75" customHeight="1" x14ac:dyDescent="0.25">
      <c r="D386"/>
      <c r="E386"/>
    </row>
    <row r="387" spans="1:9" ht="33" customHeight="1" x14ac:dyDescent="0.25">
      <c r="G387" s="67"/>
    </row>
    <row r="388" spans="1:9" s="67" customFormat="1" ht="33" customHeight="1" x14ac:dyDescent="0.25">
      <c r="A388" s="14"/>
      <c r="B388" s="10"/>
      <c r="C388"/>
      <c r="D388" s="9"/>
      <c r="E388" s="9"/>
      <c r="F388" s="9"/>
      <c r="G388"/>
      <c r="H388"/>
      <c r="I388"/>
    </row>
    <row r="389" spans="1:9" ht="33" customHeight="1" x14ac:dyDescent="0.25">
      <c r="G389" s="60"/>
    </row>
    <row r="390" spans="1:9" ht="33" customHeight="1" x14ac:dyDescent="0.25">
      <c r="G390" s="60"/>
    </row>
    <row r="391" spans="1:9" ht="33" customHeight="1" x14ac:dyDescent="0.25">
      <c r="G391" s="60"/>
    </row>
    <row r="392" spans="1:9" ht="33" customHeight="1" x14ac:dyDescent="0.25">
      <c r="G392" s="60"/>
    </row>
    <row r="393" spans="1:9" ht="33" customHeight="1" x14ac:dyDescent="0.25">
      <c r="G393" s="60"/>
    </row>
    <row r="398" spans="1:9" ht="44.25" customHeight="1" x14ac:dyDescent="0.25"/>
    <row r="399" spans="1:9" ht="33" customHeight="1" x14ac:dyDescent="0.25">
      <c r="G399" s="73"/>
    </row>
  </sheetData>
  <sortState xmlns:xlrd2="http://schemas.microsoft.com/office/spreadsheetml/2017/richdata2" ref="B10:F20">
    <sortCondition ref="B10"/>
  </sortState>
  <mergeCells count="126">
    <mergeCell ref="A347:A348"/>
    <mergeCell ref="A141:A142"/>
    <mergeCell ref="A158:D158"/>
    <mergeCell ref="A156:D157"/>
    <mergeCell ref="A132:A136"/>
    <mergeCell ref="A213:A216"/>
    <mergeCell ref="A173:A174"/>
    <mergeCell ref="A268:A269"/>
    <mergeCell ref="A143:A145"/>
    <mergeCell ref="A178:A179"/>
    <mergeCell ref="A198:F198"/>
    <mergeCell ref="A195:D195"/>
    <mergeCell ref="A193:D194"/>
    <mergeCell ref="A152:F152"/>
    <mergeCell ref="A150:D150"/>
    <mergeCell ref="A171:A172"/>
    <mergeCell ref="A201:A202"/>
    <mergeCell ref="A161:F161"/>
    <mergeCell ref="A181:D182"/>
    <mergeCell ref="A211:A212"/>
    <mergeCell ref="A322:A323"/>
    <mergeCell ref="A226:A228"/>
    <mergeCell ref="A249:A251"/>
    <mergeCell ref="A234:A235"/>
    <mergeCell ref="A1:F1"/>
    <mergeCell ref="A2:F2"/>
    <mergeCell ref="A3:F3"/>
    <mergeCell ref="A111:E111"/>
    <mergeCell ref="A114:F114"/>
    <mergeCell ref="A126:A128"/>
    <mergeCell ref="A5:F5"/>
    <mergeCell ref="A88:D89"/>
    <mergeCell ref="A57:D58"/>
    <mergeCell ref="A109:D110"/>
    <mergeCell ref="A75:A77"/>
    <mergeCell ref="A37:E37"/>
    <mergeCell ref="A46:A47"/>
    <mergeCell ref="A8:A9"/>
    <mergeCell ref="A25:F25"/>
    <mergeCell ref="A52:A53"/>
    <mergeCell ref="A54:A55"/>
    <mergeCell ref="A48:A50"/>
    <mergeCell ref="A67:A70"/>
    <mergeCell ref="A72:A74"/>
    <mergeCell ref="A84:A85"/>
    <mergeCell ref="A35:D36"/>
    <mergeCell ref="A42:A43"/>
    <mergeCell ref="A101:A102"/>
    <mergeCell ref="A129:A131"/>
    <mergeCell ref="A167:A168"/>
    <mergeCell ref="A148:D149"/>
    <mergeCell ref="H8:I8"/>
    <mergeCell ref="H66:I66"/>
    <mergeCell ref="A79:A81"/>
    <mergeCell ref="A21:D22"/>
    <mergeCell ref="A23:D23"/>
    <mergeCell ref="H28:I28"/>
    <mergeCell ref="H41:I41"/>
    <mergeCell ref="A122:A125"/>
    <mergeCell ref="A138:A140"/>
    <mergeCell ref="A119:A120"/>
    <mergeCell ref="A90:D90"/>
    <mergeCell ref="A61:F61"/>
    <mergeCell ref="A93:F93"/>
    <mergeCell ref="A39:F39"/>
    <mergeCell ref="A59:E59"/>
    <mergeCell ref="A86:A87"/>
    <mergeCell ref="A10:A20"/>
    <mergeCell ref="A64:A66"/>
    <mergeCell ref="A105:A107"/>
    <mergeCell ref="A96:A97"/>
    <mergeCell ref="A27:A29"/>
    <mergeCell ref="H98:I98"/>
    <mergeCell ref="H118:I118"/>
    <mergeCell ref="D376:E376"/>
    <mergeCell ref="A294:A295"/>
    <mergeCell ref="A350:A352"/>
    <mergeCell ref="A359:A360"/>
    <mergeCell ref="A355:A358"/>
    <mergeCell ref="A329:A331"/>
    <mergeCell ref="D367:E367"/>
    <mergeCell ref="A324:A325"/>
    <mergeCell ref="A353:A354"/>
    <mergeCell ref="A332:A333"/>
    <mergeCell ref="A319:A321"/>
    <mergeCell ref="A327:A328"/>
    <mergeCell ref="A341:A343"/>
    <mergeCell ref="A344:A346"/>
    <mergeCell ref="A302:A303"/>
    <mergeCell ref="H342:I342"/>
    <mergeCell ref="H316:I316"/>
    <mergeCell ref="A246:F246"/>
    <mergeCell ref="A221:A222"/>
    <mergeCell ref="A223:A224"/>
    <mergeCell ref="A230:A231"/>
    <mergeCell ref="A279:A280"/>
    <mergeCell ref="H153:I153"/>
    <mergeCell ref="A283:A284"/>
    <mergeCell ref="A205:D205"/>
    <mergeCell ref="A218:A220"/>
    <mergeCell ref="A186:F186"/>
    <mergeCell ref="A176:A177"/>
    <mergeCell ref="A183:D183"/>
    <mergeCell ref="A208:F208"/>
    <mergeCell ref="A239:A240"/>
    <mergeCell ref="A203:D204"/>
    <mergeCell ref="H165:I165"/>
    <mergeCell ref="A241:D242"/>
    <mergeCell ref="A253:A255"/>
    <mergeCell ref="A259:A260"/>
    <mergeCell ref="A256:A258"/>
    <mergeCell ref="A261:A264"/>
    <mergeCell ref="A265:A267"/>
    <mergeCell ref="H211:I211"/>
    <mergeCell ref="A281:A282"/>
    <mergeCell ref="A243:D243"/>
    <mergeCell ref="H250:I250"/>
    <mergeCell ref="A232:A233"/>
    <mergeCell ref="A236:A238"/>
    <mergeCell ref="A271:A274"/>
    <mergeCell ref="A275:A278"/>
    <mergeCell ref="A285:A286"/>
    <mergeCell ref="H199:I199"/>
    <mergeCell ref="H188:I188"/>
    <mergeCell ref="A297:A301"/>
    <mergeCell ref="H295:I295"/>
  </mergeCells>
  <dataValidations count="2">
    <dataValidation type="list" allowBlank="1" showInputMessage="1" showErrorMessage="1" errorTitle="VERIFIQUE A SITUAÇÃO!" sqref="D188:D192 E276 D154:D155 E43 E130 E233 E255 E136 D200:D202 F213 D248 E219:E220 E19 E97 D95:D98 D163:D180 N20 L109 D316:D333 E172 E145 E342:E345 E215 D7:D20 E73 E351 D210:D240 D27:D34 D41:D56 D116:D147 E258 E278 D250:D261 D263:D265 D100:D108 E102 D341:D362 D267:D286 D64:D87 D296:D308 E298:E299" xr:uid="{00000000-0002-0000-0000-000000000000}">
      <formula1>#REF!</formula1>
    </dataValidation>
    <dataValidation type="list" allowBlank="1" showInputMessage="1" showErrorMessage="1" errorTitle="VERIFIQUE A SITUAÇÃO!" sqref="D351 D342:D344 D63" xr:uid="{00000000-0002-0000-0000-000001000000}">
      <formula1>#REF!</formula1>
    </dataValidation>
  </dataValidations>
  <printOptions horizontalCentered="1" verticalCentered="1"/>
  <pageMargins left="0.11811023622047245" right="0.11811023622047245" top="0" bottom="0" header="0.31496062992125984" footer="0.31496062992125984"/>
  <pageSetup paperSize="9" scale="49" orientation="landscape" r:id="rId1"/>
  <rowBreaks count="13" manualBreakCount="13">
    <brk id="40" max="8" man="1"/>
    <brk id="62" max="8" man="1"/>
    <brk id="95" max="8" man="1"/>
    <brk id="120" max="8" man="1"/>
    <brk id="153" max="8" man="1"/>
    <brk id="186" max="8" man="1"/>
    <brk id="209" max="8" man="1"/>
    <brk id="235" max="8" man="1"/>
    <brk id="272" max="8" man="1"/>
    <brk id="295" max="8" man="1"/>
    <brk id="317" max="8" man="1"/>
    <brk id="371" max="8" man="1"/>
    <brk id="38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6"/>
  <sheetViews>
    <sheetView topLeftCell="A94" zoomScale="80" zoomScaleNormal="80" workbookViewId="0">
      <selection activeCell="D6" sqref="D6"/>
    </sheetView>
  </sheetViews>
  <sheetFormatPr defaultRowHeight="33" customHeight="1" x14ac:dyDescent="0.25"/>
  <cols>
    <col min="1" max="1" width="46.28515625" style="14" customWidth="1"/>
    <col min="2" max="2" width="6.85546875" style="10" customWidth="1"/>
    <col min="3" max="3" width="43.28515625" bestFit="1" customWidth="1"/>
    <col min="4" max="4" width="28.42578125" style="9" customWidth="1"/>
    <col min="5" max="5" width="35.140625" style="9" customWidth="1"/>
    <col min="6" max="6" width="23" style="9" customWidth="1"/>
    <col min="7" max="7" width="9.140625" customWidth="1"/>
    <col min="8" max="8" width="13.28515625" customWidth="1"/>
  </cols>
  <sheetData>
    <row r="1" spans="1:6" ht="33" customHeight="1" x14ac:dyDescent="0.25">
      <c r="A1" s="194" t="s">
        <v>947</v>
      </c>
      <c r="B1" s="194"/>
      <c r="C1" s="194"/>
      <c r="D1" s="194"/>
      <c r="E1" s="194"/>
      <c r="F1" s="194"/>
    </row>
    <row r="2" spans="1:6" ht="33" customHeight="1" x14ac:dyDescent="0.25">
      <c r="A2" s="195"/>
      <c r="B2" s="195"/>
      <c r="C2" s="195"/>
      <c r="D2" s="195"/>
      <c r="E2" s="195"/>
      <c r="F2" s="195"/>
    </row>
    <row r="3" spans="1:6" ht="33" customHeight="1" x14ac:dyDescent="0.25">
      <c r="A3" s="196" t="s">
        <v>1096</v>
      </c>
      <c r="B3" s="196"/>
      <c r="C3" s="196"/>
      <c r="D3" s="196"/>
      <c r="E3" s="196"/>
      <c r="F3" s="196"/>
    </row>
    <row r="4" spans="1:6" ht="33" customHeight="1" thickBot="1" x14ac:dyDescent="0.3">
      <c r="A4" s="1"/>
    </row>
    <row r="5" spans="1:6" ht="33" customHeight="1" x14ac:dyDescent="0.25">
      <c r="A5" s="197" t="s">
        <v>0</v>
      </c>
      <c r="B5" s="198"/>
      <c r="C5" s="198"/>
      <c r="D5" s="198"/>
      <c r="E5" s="198"/>
      <c r="F5" s="199"/>
    </row>
    <row r="6" spans="1:6" ht="33" customHeight="1" x14ac:dyDescent="0.25">
      <c r="A6" s="39" t="s">
        <v>1</v>
      </c>
      <c r="B6" s="40" t="s">
        <v>2</v>
      </c>
      <c r="C6" s="41" t="s">
        <v>3</v>
      </c>
      <c r="D6" s="41" t="s">
        <v>241</v>
      </c>
      <c r="E6" s="41" t="s">
        <v>4</v>
      </c>
      <c r="F6" s="42" t="s">
        <v>782</v>
      </c>
    </row>
    <row r="7" spans="1:6" ht="33" customHeight="1" x14ac:dyDescent="0.25">
      <c r="A7" s="13" t="s">
        <v>0</v>
      </c>
      <c r="B7" s="64"/>
      <c r="C7" s="80" t="str">
        <f>'Lotação CJF'!C7</f>
        <v>MINISTRO HUMBERTO MARTINS</v>
      </c>
      <c r="D7" s="6"/>
      <c r="E7" s="6"/>
      <c r="F7" s="7"/>
    </row>
    <row r="8" spans="1:6" ht="33" customHeight="1" x14ac:dyDescent="0.25">
      <c r="A8" s="163" t="s">
        <v>886</v>
      </c>
      <c r="B8" s="89">
        <v>1041</v>
      </c>
      <c r="C8" s="22" t="s">
        <v>1071</v>
      </c>
      <c r="D8" s="89" t="s">
        <v>791</v>
      </c>
      <c r="E8" s="22" t="str">
        <f>'Lotação CJF'!E8</f>
        <v>CHEFE DE ASSESSORIA "A" / CJ-3</v>
      </c>
      <c r="F8" s="20" t="s">
        <v>1070</v>
      </c>
    </row>
    <row r="9" spans="1:6" ht="33" customHeight="1" thickBot="1" x14ac:dyDescent="0.3">
      <c r="A9" s="165"/>
      <c r="B9" s="89">
        <f>'Lotação CJF'!B9</f>
        <v>76</v>
      </c>
      <c r="C9" s="25" t="str">
        <f>'Lotação CJF'!C9</f>
        <v>ABINAEL ALVES DA SILVA</v>
      </c>
      <c r="D9" s="89" t="str">
        <f>'Lotação CJF'!D9</f>
        <v>TÉCNICO JUDICIÁRIO</v>
      </c>
      <c r="E9" s="89" t="str">
        <f>'Lotação CJF'!E9</f>
        <v>ASSESSOR “A” / CJ-2</v>
      </c>
      <c r="F9" s="82" t="str">
        <f>'Lotação CJF'!F9</f>
        <v>CJF</v>
      </c>
    </row>
    <row r="10" spans="1:6" ht="33" customHeight="1" thickBot="1" x14ac:dyDescent="0.3">
      <c r="A10" s="212" t="s">
        <v>5</v>
      </c>
      <c r="B10" s="213"/>
      <c r="C10" s="213"/>
      <c r="D10" s="213"/>
      <c r="E10" s="43"/>
      <c r="F10" s="43">
        <f>COUNTA(F7:F9)</f>
        <v>2</v>
      </c>
    </row>
    <row r="11" spans="1:6" ht="33" customHeight="1" thickBot="1" x14ac:dyDescent="0.3">
      <c r="A11" s="1"/>
    </row>
    <row r="12" spans="1:6" ht="33" customHeight="1" x14ac:dyDescent="0.25">
      <c r="A12" s="197" t="s">
        <v>816</v>
      </c>
      <c r="B12" s="198"/>
      <c r="C12" s="198"/>
      <c r="D12" s="198"/>
      <c r="E12" s="198"/>
      <c r="F12" s="199"/>
    </row>
    <row r="13" spans="1:6" ht="33" customHeight="1" x14ac:dyDescent="0.25">
      <c r="A13" s="39" t="s">
        <v>1</v>
      </c>
      <c r="B13" s="40" t="s">
        <v>2</v>
      </c>
      <c r="C13" s="41" t="s">
        <v>3</v>
      </c>
      <c r="D13" s="41" t="s">
        <v>241</v>
      </c>
      <c r="E13" s="41" t="s">
        <v>4</v>
      </c>
      <c r="F13" s="42" t="s">
        <v>782</v>
      </c>
    </row>
    <row r="14" spans="1:6" ht="33" customHeight="1" x14ac:dyDescent="0.25">
      <c r="A14" s="84" t="s">
        <v>817</v>
      </c>
      <c r="B14" s="89">
        <f>'Lotação CJF'!B27</f>
        <v>1056</v>
      </c>
      <c r="C14" s="25" t="str">
        <f>'Lotação CJF'!C27</f>
        <v>ANA CRISTINA MACHADO DA ROSA</v>
      </c>
      <c r="D14" s="89" t="str">
        <f>'Lotação CJF'!D27</f>
        <v>CEDIDO PARA O CJF</v>
      </c>
      <c r="E14" s="89" t="str">
        <f>'Lotação CJF'!E27</f>
        <v>CHEFE DE ASSESSORIA "A"/CJ-3</v>
      </c>
      <c r="F14" s="20" t="str">
        <f>'Lotação CJF'!F27</f>
        <v>ALRS</v>
      </c>
    </row>
    <row r="15" spans="1:6" ht="33" customHeight="1" x14ac:dyDescent="0.25">
      <c r="A15" s="83" t="s">
        <v>34</v>
      </c>
      <c r="B15" s="89">
        <f>'Lotação CJF'!B30</f>
        <v>281</v>
      </c>
      <c r="C15" s="25" t="str">
        <f>'Lotação CJF'!C30</f>
        <v>PAULO ROSEMBERG PRATA DA FONSECA</v>
      </c>
      <c r="D15" s="89" t="str">
        <f>'Lotação CJF'!D30</f>
        <v>TÉCNICO JUDICIÁRIO</v>
      </c>
      <c r="E15" s="89" t="str">
        <f>'Lotação CJF'!E30</f>
        <v>CHEFE DE ASSESSORIA “C” / CJ-1</v>
      </c>
      <c r="F15" s="20" t="str">
        <f>'Lotação CJF'!F30</f>
        <v>CJF</v>
      </c>
    </row>
    <row r="16" spans="1:6" ht="33" customHeight="1" thickBot="1" x14ac:dyDescent="0.3">
      <c r="A16" s="83" t="s">
        <v>818</v>
      </c>
      <c r="B16" s="89">
        <f>'Lotação CJF'!B33</f>
        <v>1015</v>
      </c>
      <c r="C16" s="25" t="str">
        <f>'Lotação CJF'!C33</f>
        <v>KATIA OLIVEIRA BONIFÁCIO ALBUQUERQUE</v>
      </c>
      <c r="D16" s="89" t="str">
        <f>'Lotação CJF'!D33</f>
        <v>SEM VÍNCULO</v>
      </c>
      <c r="E16" s="89" t="str">
        <f>'Lotação CJF'!E33</f>
        <v>CHEFE DE ASSESSORIA "B" / CJ-2</v>
      </c>
      <c r="F16" s="82" t="str">
        <f>'Lotação CJF'!F33</f>
        <v>SEM VÍNCULO</v>
      </c>
    </row>
    <row r="17" spans="1:7" ht="33" customHeight="1" thickBot="1" x14ac:dyDescent="0.3">
      <c r="A17" s="180" t="s">
        <v>808</v>
      </c>
      <c r="B17" s="181"/>
      <c r="C17" s="181"/>
      <c r="D17" s="181"/>
      <c r="E17" s="181"/>
      <c r="F17" s="43">
        <f>COUNTA(F14:F16)</f>
        <v>3</v>
      </c>
    </row>
    <row r="18" spans="1:7" ht="33" customHeight="1" x14ac:dyDescent="0.25">
      <c r="A18" s="1"/>
    </row>
    <row r="19" spans="1:7" s="26" customFormat="1" ht="33" customHeight="1" thickBot="1" x14ac:dyDescent="0.3">
      <c r="A19" s="1"/>
      <c r="B19" s="10"/>
      <c r="C19"/>
      <c r="D19" s="9"/>
      <c r="E19" s="9"/>
      <c r="F19" s="9"/>
    </row>
    <row r="20" spans="1:7" ht="33" customHeight="1" x14ac:dyDescent="0.25">
      <c r="A20" s="197" t="s">
        <v>783</v>
      </c>
      <c r="B20" s="198"/>
      <c r="C20" s="198"/>
      <c r="D20" s="198"/>
      <c r="E20" s="198"/>
      <c r="F20" s="199"/>
    </row>
    <row r="21" spans="1:7" ht="33" customHeight="1" x14ac:dyDescent="0.25">
      <c r="A21" s="39" t="s">
        <v>1</v>
      </c>
      <c r="B21" s="40" t="s">
        <v>2</v>
      </c>
      <c r="C21" s="41" t="s">
        <v>3</v>
      </c>
      <c r="D21" s="41" t="s">
        <v>241</v>
      </c>
      <c r="E21" s="41" t="s">
        <v>4</v>
      </c>
      <c r="F21" s="42" t="s">
        <v>782</v>
      </c>
    </row>
    <row r="22" spans="1:7" ht="33" customHeight="1" x14ac:dyDescent="0.25">
      <c r="A22" s="72" t="s">
        <v>783</v>
      </c>
      <c r="B22" s="89">
        <f>'Lotação CJF'!B41</f>
        <v>1011</v>
      </c>
      <c r="C22" s="25" t="str">
        <f>'Lotação CJF'!C41</f>
        <v>EVA MARIA FERREIRA BARROS</v>
      </c>
      <c r="D22" s="89" t="str">
        <f>'Lotação CJF'!D41</f>
        <v>SEM VÍNCULO</v>
      </c>
      <c r="E22" s="89" t="str">
        <f>'Lotação CJF'!E41</f>
        <v>SECRETÁRIO / CJ-3</v>
      </c>
      <c r="F22" s="20" t="str">
        <f>'Lotação CJF'!F41</f>
        <v>SEM VÍNCULO</v>
      </c>
    </row>
    <row r="23" spans="1:7" ht="30" customHeight="1" x14ac:dyDescent="0.25">
      <c r="A23" s="85" t="s">
        <v>945</v>
      </c>
      <c r="B23" s="87">
        <f>'Lotação CJF'!B42</f>
        <v>136</v>
      </c>
      <c r="C23" s="51" t="str">
        <f>'Lotação CJF'!C42</f>
        <v>ROBERTA BASTOS CUNHA NUNES</v>
      </c>
      <c r="D23" s="87" t="str">
        <f>'Lotação CJF'!D42</f>
        <v>TÉCNICO JUDICIÁRIO</v>
      </c>
      <c r="E23" s="87" t="str">
        <f>'Lotação CJF'!E42</f>
        <v>ASSESSOR "B"/ CJ-1</v>
      </c>
      <c r="F23" s="81" t="str">
        <f>'Lotação CJF'!F42</f>
        <v>CJF</v>
      </c>
    </row>
    <row r="24" spans="1:7" ht="37.5" customHeight="1" x14ac:dyDescent="0.25">
      <c r="A24" s="83" t="s">
        <v>860</v>
      </c>
      <c r="B24" s="89">
        <f>'Lotação CJF'!B44</f>
        <v>629</v>
      </c>
      <c r="C24" s="25" t="str">
        <f>'Lotação CJF'!C44</f>
        <v>ROBERTO JÚNIO DOS SANTOS MOREIRA</v>
      </c>
      <c r="D24" s="89" t="str">
        <f>'Lotação CJF'!D44</f>
        <v>TÉCNICO JUDICIÁRIO</v>
      </c>
      <c r="E24" s="89" t="str">
        <f>'Lotação CJF'!E44</f>
        <v>SUBSECRETÁRIO / CJ-2</v>
      </c>
      <c r="F24" s="20" t="str">
        <f>'Lotação CJF'!F44</f>
        <v>CJF</v>
      </c>
    </row>
    <row r="25" spans="1:7" ht="33" customHeight="1" thickBot="1" x14ac:dyDescent="0.3">
      <c r="A25" s="83" t="s">
        <v>785</v>
      </c>
      <c r="B25" s="89">
        <f>'Lotação CJF'!B51</f>
        <v>163</v>
      </c>
      <c r="C25" s="25" t="str">
        <f>'Lotação CJF'!C51</f>
        <v>ANGELITA DA MOTA AYRES RODRIGUES</v>
      </c>
      <c r="D25" s="89" t="str">
        <f>'Lotação CJF'!D51</f>
        <v>TÉCNICO JUDICIÁRIO</v>
      </c>
      <c r="E25" s="89" t="str">
        <f>'Lotação CJF'!E51</f>
        <v>SUBSECRETARIA / CJ-2</v>
      </c>
      <c r="F25" s="82" t="str">
        <f>'Lotação CJF'!F51</f>
        <v>CJF</v>
      </c>
    </row>
    <row r="26" spans="1:7" ht="33" customHeight="1" thickBot="1" x14ac:dyDescent="0.3">
      <c r="A26" s="180" t="s">
        <v>996</v>
      </c>
      <c r="B26" s="181"/>
      <c r="C26" s="181"/>
      <c r="D26" s="181"/>
      <c r="E26" s="181"/>
      <c r="F26" s="43">
        <f>COUNTA(F22:F25)</f>
        <v>4</v>
      </c>
    </row>
    <row r="28" spans="1:7" ht="33" customHeight="1" thickBot="1" x14ac:dyDescent="0.3">
      <c r="A28" s="1"/>
    </row>
    <row r="29" spans="1:7" ht="33" customHeight="1" x14ac:dyDescent="0.25">
      <c r="A29" s="197" t="s">
        <v>23</v>
      </c>
      <c r="B29" s="198"/>
      <c r="C29" s="198"/>
      <c r="D29" s="198"/>
      <c r="E29" s="198"/>
      <c r="F29" s="199"/>
    </row>
    <row r="30" spans="1:7" ht="33" customHeight="1" x14ac:dyDescent="0.25">
      <c r="A30" s="39" t="s">
        <v>1</v>
      </c>
      <c r="B30" s="40" t="s">
        <v>2</v>
      </c>
      <c r="C30" s="41" t="s">
        <v>3</v>
      </c>
      <c r="D30" s="41" t="s">
        <v>241</v>
      </c>
      <c r="E30" s="41" t="s">
        <v>4</v>
      </c>
      <c r="F30" s="42" t="s">
        <v>782</v>
      </c>
    </row>
    <row r="31" spans="1:7" ht="33" customHeight="1" x14ac:dyDescent="0.25">
      <c r="A31" s="92" t="s">
        <v>24</v>
      </c>
      <c r="B31" s="44">
        <f>'Lotação CJF'!B63</f>
        <v>1039</v>
      </c>
      <c r="C31" s="44" t="s">
        <v>1093</v>
      </c>
      <c r="D31" s="44" t="str">
        <f>'Lotação CJF'!D63</f>
        <v>MAGISTRADO</v>
      </c>
      <c r="E31" s="44" t="str">
        <f>'Lotação CJF'!E63</f>
        <v>SECRETÁRIO-GERAL</v>
      </c>
      <c r="F31" s="45" t="str">
        <f>'Lotação CJF'!F63</f>
        <v>CONVOCADO/TRF1</v>
      </c>
    </row>
    <row r="32" spans="1:7" ht="33" customHeight="1" x14ac:dyDescent="0.25">
      <c r="A32" s="84" t="s">
        <v>25</v>
      </c>
      <c r="B32" s="89">
        <f>'Lotação CJF'!B64</f>
        <v>987</v>
      </c>
      <c r="C32" s="25" t="str">
        <f>'Lotação CJF'!C64</f>
        <v>WESLEY ROBERTO QUEIROZ COSTA</v>
      </c>
      <c r="D32" s="89" t="str">
        <f>'Lotação CJF'!D64</f>
        <v>ANALISTA JUDICIÁRIO</v>
      </c>
      <c r="E32" s="89" t="str">
        <f>'Lotação CJF'!E64</f>
        <v>CHEFE DE GABINETE "A" / CJ-3</v>
      </c>
      <c r="F32" s="20" t="s">
        <v>6</v>
      </c>
      <c r="G32" s="78"/>
    </row>
    <row r="33" spans="1:7" ht="33" customHeight="1" x14ac:dyDescent="0.25">
      <c r="A33" s="163" t="s">
        <v>900</v>
      </c>
      <c r="B33" s="97">
        <f>'Lotação CJF'!B67</f>
        <v>1017</v>
      </c>
      <c r="C33" s="25" t="str">
        <f>'Lotação CJF'!C67</f>
        <v>MARCIA HOFFMANN</v>
      </c>
      <c r="D33" s="97" t="str">
        <f>'Lotação CJF'!D67</f>
        <v>CEDIDO PARA O CJF</v>
      </c>
      <c r="E33" s="89" t="str">
        <f>'Lotação CJF'!E67</f>
        <v>DIRETOR DE CENTRO "A" / CJ-3</v>
      </c>
      <c r="F33" s="20" t="str">
        <f>'Lotação CJF'!F67</f>
        <v>STJ</v>
      </c>
      <c r="G33" s="78"/>
    </row>
    <row r="34" spans="1:7" ht="33" customHeight="1" x14ac:dyDescent="0.25">
      <c r="A34" s="165"/>
      <c r="B34" s="97">
        <f>'Lotação CJF'!B68</f>
        <v>1008</v>
      </c>
      <c r="C34" s="25" t="str">
        <f>'Lotação CJF'!C68</f>
        <v>ELTON QUIRINO DA SILVA</v>
      </c>
      <c r="D34" s="99" t="str">
        <f>'Lotação CJF'!D68</f>
        <v>CEDIDO PARA O CJF</v>
      </c>
      <c r="E34" s="99" t="str">
        <f>'Lotação CJF'!E68</f>
        <v>ASSESSOR "B"/ CJ-1</v>
      </c>
      <c r="F34" s="99" t="str">
        <f>'Lotação CJF'!F68</f>
        <v>STJ</v>
      </c>
      <c r="G34" s="78"/>
    </row>
    <row r="35" spans="1:7" ht="33" customHeight="1" x14ac:dyDescent="0.25">
      <c r="A35" s="83" t="s">
        <v>887</v>
      </c>
      <c r="B35" s="89">
        <f>'Lotação CJF'!B71</f>
        <v>833</v>
      </c>
      <c r="C35" s="25" t="str">
        <f>'Lotação CJF'!C71</f>
        <v>FABIO COSTA OLIVEIRA</v>
      </c>
      <c r="D35" s="99" t="str">
        <f>'Lotação CJF'!D71</f>
        <v>CEDIDO PARA O CJF</v>
      </c>
      <c r="E35" s="99" t="str">
        <f>'Lotação CJF'!E71</f>
        <v>CHEFE DE ASSESSORIA "A" / CJ-3</v>
      </c>
      <c r="F35" s="99" t="str">
        <f>'Lotação CJF'!F71</f>
        <v>TJDFT</v>
      </c>
      <c r="G35" s="78"/>
    </row>
    <row r="36" spans="1:7" ht="33" customHeight="1" x14ac:dyDescent="0.25">
      <c r="A36" s="163" t="s">
        <v>948</v>
      </c>
      <c r="B36" s="89">
        <v>519</v>
      </c>
      <c r="C36" s="22" t="s">
        <v>143</v>
      </c>
      <c r="D36" s="89" t="s">
        <v>10</v>
      </c>
      <c r="E36" s="89" t="s">
        <v>1023</v>
      </c>
      <c r="F36" s="20" t="s">
        <v>6</v>
      </c>
      <c r="G36" s="78"/>
    </row>
    <row r="37" spans="1:7" ht="33" customHeight="1" x14ac:dyDescent="0.25">
      <c r="A37" s="165"/>
      <c r="B37" s="25">
        <f>'Lotação CJF'!B74</f>
        <v>844</v>
      </c>
      <c r="C37" s="25" t="str">
        <f>'Lotação CJF'!C74</f>
        <v>MANOEL MAIA JOVITA</v>
      </c>
      <c r="D37" s="25" t="str">
        <f>'Lotação CJF'!D74</f>
        <v>TÉCNICO JUDICIÁRIO</v>
      </c>
      <c r="E37" s="99" t="str">
        <f>'Lotação CJF'!E74</f>
        <v>ASSESSOR “B” / CJ-1</v>
      </c>
      <c r="F37" s="99" t="str">
        <f>'Lotação CJF'!F74</f>
        <v>CJF</v>
      </c>
      <c r="G37" s="78"/>
    </row>
    <row r="38" spans="1:7" ht="33" customHeight="1" x14ac:dyDescent="0.25">
      <c r="A38" s="83" t="s">
        <v>888</v>
      </c>
      <c r="B38" s="89">
        <f>'Lotação CJF'!B75</f>
        <v>1014</v>
      </c>
      <c r="C38" s="25" t="str">
        <f>'Lotação CJF'!C75</f>
        <v>NATÁLIA DA SILVA DE CARVALHO</v>
      </c>
      <c r="D38" s="89" t="str">
        <f>'Lotação CJF'!D75</f>
        <v>CEDIDO PARA O CJF</v>
      </c>
      <c r="E38" s="89" t="str">
        <f>'Lotação CJF'!E75</f>
        <v>CHEFE DE ASSESSORIA "A"/ CJ-3</v>
      </c>
      <c r="F38" s="20" t="str">
        <f>'Lotação CJF'!F75</f>
        <v>CNJ</v>
      </c>
      <c r="G38" s="78"/>
    </row>
    <row r="39" spans="1:7" ht="43.5" customHeight="1" thickBot="1" x14ac:dyDescent="0.3">
      <c r="A39" s="83" t="s">
        <v>863</v>
      </c>
      <c r="B39" s="89">
        <f>'Lotação CJF'!B78</f>
        <v>972</v>
      </c>
      <c r="C39" s="25" t="str">
        <f>'Lotação CJF'!C78</f>
        <v>BENI DOS SANTOS MELLO</v>
      </c>
      <c r="D39" s="89" t="str">
        <f>'Lotação CJF'!D78</f>
        <v>CEDIDO PARA O CJF</v>
      </c>
      <c r="E39" s="89" t="str">
        <f>'Lotação CJF'!E78</f>
        <v>DIRETOR DE CENTRO "B" / CJ-2</v>
      </c>
      <c r="F39" s="82" t="str">
        <f>'Lotação CJF'!F78</f>
        <v>TSE</v>
      </c>
      <c r="G39" s="78"/>
    </row>
    <row r="40" spans="1:7" ht="40.5" customHeight="1" thickBot="1" x14ac:dyDescent="0.3">
      <c r="A40" s="83" t="s">
        <v>867</v>
      </c>
      <c r="B40" s="89">
        <f>'Lotação CJF'!B84</f>
        <v>300</v>
      </c>
      <c r="C40" s="25" t="str">
        <f>'Lotação CJF'!C84</f>
        <v>LUCINDA SIQUEIRA CHAVES</v>
      </c>
      <c r="D40" s="95" t="str">
        <f>'Lotação CJF'!D84</f>
        <v>TÉCNICO JUDICIÁRIO</v>
      </c>
      <c r="E40" s="95" t="str">
        <f>'Lotação CJF'!E84</f>
        <v>DIRETOR DE CENTRO "C" / CJ-1</v>
      </c>
      <c r="F40" s="95" t="str">
        <f>'Lotação CJF'!F84</f>
        <v>CJF</v>
      </c>
      <c r="G40" s="78"/>
    </row>
    <row r="41" spans="1:7" ht="33" customHeight="1" thickBot="1" x14ac:dyDescent="0.3">
      <c r="A41" s="212" t="s">
        <v>995</v>
      </c>
      <c r="B41" s="213"/>
      <c r="C41" s="213"/>
      <c r="D41" s="213"/>
      <c r="E41" s="43"/>
      <c r="F41" s="43">
        <f>COUNTA(F32:F40)</f>
        <v>9</v>
      </c>
    </row>
    <row r="42" spans="1:7" ht="33" customHeight="1" x14ac:dyDescent="0.25">
      <c r="A42" s="12"/>
      <c r="B42" s="12"/>
      <c r="C42" s="12"/>
      <c r="D42" s="12"/>
      <c r="E42" s="12"/>
      <c r="F42" s="12"/>
    </row>
    <row r="43" spans="1:7" ht="33" customHeight="1" thickBot="1" x14ac:dyDescent="0.3">
      <c r="A43" s="77"/>
    </row>
    <row r="44" spans="1:7" ht="33" customHeight="1" x14ac:dyDescent="0.25">
      <c r="A44" s="197" t="s">
        <v>43</v>
      </c>
      <c r="B44" s="198"/>
      <c r="C44" s="198"/>
      <c r="D44" s="198"/>
      <c r="E44" s="198"/>
      <c r="F44" s="199"/>
    </row>
    <row r="45" spans="1:7" ht="33" customHeight="1" x14ac:dyDescent="0.25">
      <c r="A45" s="39" t="s">
        <v>1</v>
      </c>
      <c r="B45" s="40" t="s">
        <v>2</v>
      </c>
      <c r="C45" s="41" t="s">
        <v>3</v>
      </c>
      <c r="D45" s="41" t="s">
        <v>241</v>
      </c>
      <c r="E45" s="41" t="s">
        <v>4</v>
      </c>
      <c r="F45" s="42" t="s">
        <v>782</v>
      </c>
    </row>
    <row r="46" spans="1:7" ht="33" customHeight="1" x14ac:dyDescent="0.25">
      <c r="A46" s="84" t="s">
        <v>44</v>
      </c>
      <c r="B46" s="89">
        <f>'Lotação CJF'!B95</f>
        <v>1010</v>
      </c>
      <c r="C46" s="25" t="str">
        <f>'Lotação CJF'!C95</f>
        <v>ELAINE NÓBREGA BORGES</v>
      </c>
      <c r="D46" s="89" t="str">
        <f>'Lotação CJF'!D95</f>
        <v>CEDIDO PARA O CJF</v>
      </c>
      <c r="E46" s="89" t="str">
        <f>'Lotação CJF'!E95</f>
        <v>SECRETÁRIO / CJ-3</v>
      </c>
      <c r="F46" s="20" t="str">
        <f>'Lotação CJF'!F95</f>
        <v>STJ</v>
      </c>
    </row>
    <row r="47" spans="1:7" ht="33" customHeight="1" x14ac:dyDescent="0.25">
      <c r="A47" s="84" t="s">
        <v>907</v>
      </c>
      <c r="B47" s="89">
        <f>'Lotação CJF'!B96</f>
        <v>347</v>
      </c>
      <c r="C47" s="25" t="str">
        <f>'Lotação CJF'!C96</f>
        <v>SILVANA CONCEIÇÃO DIAS SOARES</v>
      </c>
      <c r="D47" s="89" t="str">
        <f>'Lotação CJF'!D96</f>
        <v>TÉCNICO JUDICIÁRIO</v>
      </c>
      <c r="E47" s="89" t="str">
        <f>'Lotação CJF'!E96</f>
        <v>SUBSECRETÁRIO / CJ-2</v>
      </c>
      <c r="F47" s="20" t="str">
        <f>'Lotação CJF'!F96</f>
        <v>CJF</v>
      </c>
    </row>
    <row r="48" spans="1:7" ht="33" customHeight="1" x14ac:dyDescent="0.25">
      <c r="A48" s="84" t="s">
        <v>904</v>
      </c>
      <c r="B48" s="89">
        <f>'Lotação CJF'!B101</f>
        <v>68</v>
      </c>
      <c r="C48" s="25" t="str">
        <f>'Lotação CJF'!C101</f>
        <v>SELMA SUZANA MUNIZ LARANJAL SALES</v>
      </c>
      <c r="D48" s="89" t="str">
        <f>'Lotação CJF'!D101</f>
        <v>TÉCNICO JUDICIÁRIO</v>
      </c>
      <c r="E48" s="89" t="str">
        <f>'Lotação CJF'!E101</f>
        <v>SUBSECRETÁRIO / CJ-2</v>
      </c>
      <c r="F48" s="20" t="str">
        <f>'Lotação CJF'!F101</f>
        <v>CJF</v>
      </c>
    </row>
    <row r="49" spans="1:8" ht="33" customHeight="1" thickBot="1" x14ac:dyDescent="0.3">
      <c r="A49" s="83" t="s">
        <v>869</v>
      </c>
      <c r="B49" s="89">
        <f>'Lotação CJF'!B105</f>
        <v>881</v>
      </c>
      <c r="C49" s="25" t="str">
        <f>'Lotação CJF'!C105</f>
        <v>ALEX PENA TOSTA DA SILVA</v>
      </c>
      <c r="D49" s="89" t="str">
        <f>'Lotação CJF'!D105</f>
        <v>ANALISTA JUDICIÁRIO</v>
      </c>
      <c r="E49" s="89" t="str">
        <f>'Lotação CJF'!E105</f>
        <v>SUBSECRETÁRIO / CJ-2</v>
      </c>
      <c r="F49" s="20" t="str">
        <f>'Lotação CJF'!F105</f>
        <v>CJF</v>
      </c>
    </row>
    <row r="50" spans="1:8" ht="33" customHeight="1" thickBot="1" x14ac:dyDescent="0.3">
      <c r="A50" s="180" t="s">
        <v>53</v>
      </c>
      <c r="B50" s="181"/>
      <c r="C50" s="181"/>
      <c r="D50" s="181"/>
      <c r="E50" s="181"/>
      <c r="F50" s="43">
        <f>COUNTA(F46:F49)</f>
        <v>4</v>
      </c>
    </row>
    <row r="51" spans="1:8" ht="33" customHeight="1" x14ac:dyDescent="0.25">
      <c r="A51" s="77"/>
    </row>
    <row r="52" spans="1:8" ht="33" customHeight="1" thickBot="1" x14ac:dyDescent="0.3">
      <c r="A52" s="77"/>
    </row>
    <row r="53" spans="1:8" ht="33" customHeight="1" x14ac:dyDescent="0.25">
      <c r="A53" s="197" t="s">
        <v>54</v>
      </c>
      <c r="B53" s="198"/>
      <c r="C53" s="198"/>
      <c r="D53" s="198"/>
      <c r="E53" s="198"/>
      <c r="F53" s="199"/>
    </row>
    <row r="54" spans="1:8" ht="31.5" customHeight="1" x14ac:dyDescent="0.25">
      <c r="A54" s="39" t="s">
        <v>1</v>
      </c>
      <c r="B54" s="40" t="s">
        <v>2</v>
      </c>
      <c r="C54" s="41" t="s">
        <v>3</v>
      </c>
      <c r="D54" s="41" t="s">
        <v>241</v>
      </c>
      <c r="E54" s="41" t="s">
        <v>4</v>
      </c>
      <c r="F54" s="42" t="s">
        <v>782</v>
      </c>
    </row>
    <row r="55" spans="1:8" ht="31.5" customHeight="1" x14ac:dyDescent="0.25">
      <c r="A55" s="83" t="s">
        <v>55</v>
      </c>
      <c r="B55" s="89">
        <f>'Lotação CJF'!B116</f>
        <v>1007</v>
      </c>
      <c r="C55" s="25" t="str">
        <f>'Lotação CJF'!C116</f>
        <v>TIAGO DA COSTA PEIXOTO</v>
      </c>
      <c r="D55" s="89" t="str">
        <f>'Lotação CJF'!D116</f>
        <v>CEDIDO PARA O CJF</v>
      </c>
      <c r="E55" s="89" t="str">
        <f>'Lotação CJF'!E116</f>
        <v>SECRETÁRIO /CJ-3</v>
      </c>
      <c r="F55" s="20" t="str">
        <f>'Lotação CJF'!F116</f>
        <v>STF</v>
      </c>
    </row>
    <row r="56" spans="1:8" ht="43.5" customHeight="1" x14ac:dyDescent="0.25">
      <c r="A56" s="85" t="s">
        <v>908</v>
      </c>
      <c r="B56" s="89">
        <f>'Lotação CJF'!B117</f>
        <v>95</v>
      </c>
      <c r="C56" s="25" t="str">
        <f>'Lotação CJF'!C117</f>
        <v>PAULO MARTINS INOCÊNCIO</v>
      </c>
      <c r="D56" s="89" t="str">
        <f>'Lotação CJF'!D117</f>
        <v>TÉCNICO JUDICIÁRIO</v>
      </c>
      <c r="E56" s="89" t="str">
        <f>'Lotação CJF'!E117</f>
        <v>ASSESSOR “B” / CJ-1</v>
      </c>
      <c r="F56" s="20" t="str">
        <f>'Lotação CJF'!F117</f>
        <v>CJF</v>
      </c>
    </row>
    <row r="57" spans="1:8" ht="33" customHeight="1" x14ac:dyDescent="0.25">
      <c r="A57" s="83" t="s">
        <v>873</v>
      </c>
      <c r="B57" s="89">
        <f>'Lotação CJF'!B118</f>
        <v>673</v>
      </c>
      <c r="C57" s="25" t="str">
        <f>'Lotação CJF'!C118</f>
        <v>RENATO SOLIMAR ALVES</v>
      </c>
      <c r="D57" s="89" t="str">
        <f>'Lotação CJF'!D118</f>
        <v>TÉCNICO JUDICIÁRIO</v>
      </c>
      <c r="E57" s="89" t="str">
        <f>'Lotação CJF'!E118</f>
        <v>SUBSECRETÁRIO / CJ-2</v>
      </c>
      <c r="F57" s="20" t="str">
        <f>'Lotação CJF'!F118</f>
        <v>CJF</v>
      </c>
    </row>
    <row r="58" spans="1:8" ht="33" customHeight="1" x14ac:dyDescent="0.25">
      <c r="A58" s="84" t="s">
        <v>62</v>
      </c>
      <c r="B58" s="89">
        <f>'Lotação CJF'!B121</f>
        <v>950</v>
      </c>
      <c r="C58" s="25" t="str">
        <f>'Lotação CJF'!C121</f>
        <v>MARCO ANTONIO MENDES DE MORAES</v>
      </c>
      <c r="D58" s="89" t="str">
        <f>'Lotação CJF'!D121</f>
        <v>CEDIDO PARA O CJF</v>
      </c>
      <c r="E58" s="89" t="str">
        <f>'Lotação CJF'!E121</f>
        <v>SUBSECRETÁRIO / CJ-2</v>
      </c>
      <c r="F58" s="20" t="str">
        <f>'Lotação CJF'!F121</f>
        <v>STJ</v>
      </c>
    </row>
    <row r="59" spans="1:8" ht="33" customHeight="1" x14ac:dyDescent="0.25">
      <c r="A59" s="83" t="s">
        <v>871</v>
      </c>
      <c r="B59" s="89">
        <f>'Lotação CJF'!B137</f>
        <v>382</v>
      </c>
      <c r="C59" s="25" t="str">
        <f>'Lotação CJF'!C137</f>
        <v>ADRIANA JESUS DE MORAIS</v>
      </c>
      <c r="D59" s="89" t="str">
        <f>'Lotação CJF'!D137</f>
        <v>TÉCNICO JUDICIÁRIO</v>
      </c>
      <c r="E59" s="89" t="str">
        <f>'Lotação CJF'!E137</f>
        <v>SUBSECRETÁRIO / CJ-2</v>
      </c>
      <c r="F59" s="20" t="str">
        <f>'Lotação CJF'!F137</f>
        <v>CJF</v>
      </c>
    </row>
    <row r="60" spans="1:8" ht="33" customHeight="1" thickBot="1" x14ac:dyDescent="0.3">
      <c r="A60" s="83" t="s">
        <v>874</v>
      </c>
      <c r="B60" s="89">
        <f>'Lotação CJF'!B146</f>
        <v>646</v>
      </c>
      <c r="C60" s="25" t="str">
        <f>'Lotação CJF'!C146</f>
        <v>ANDRÉ RICARDO LAPETINA CHIARATTO</v>
      </c>
      <c r="D60" s="89" t="str">
        <f>'Lotação CJF'!D146</f>
        <v>CEDIDO PARA O CJF</v>
      </c>
      <c r="E60" s="89" t="str">
        <f>'Lotação CJF'!E146</f>
        <v>SUBSECRETÁRIO / CJ-2</v>
      </c>
      <c r="F60" s="20" t="str">
        <f>'Lotação CJF'!F146</f>
        <v>STJ</v>
      </c>
    </row>
    <row r="61" spans="1:8" ht="33" customHeight="1" thickBot="1" x14ac:dyDescent="0.3">
      <c r="A61" s="180" t="s">
        <v>84</v>
      </c>
      <c r="B61" s="181"/>
      <c r="C61" s="181"/>
      <c r="D61" s="181"/>
      <c r="E61" s="43"/>
      <c r="F61" s="43">
        <f>COUNTA(F55:F60)</f>
        <v>6</v>
      </c>
    </row>
    <row r="62" spans="1:8" ht="33" customHeight="1" thickBot="1" x14ac:dyDescent="0.3"/>
    <row r="63" spans="1:8" ht="33" customHeight="1" x14ac:dyDescent="0.25">
      <c r="A63" s="197" t="s">
        <v>809</v>
      </c>
      <c r="B63" s="198"/>
      <c r="C63" s="198"/>
      <c r="D63" s="198"/>
      <c r="E63" s="198"/>
      <c r="F63" s="199"/>
    </row>
    <row r="64" spans="1:8" ht="33" customHeight="1" x14ac:dyDescent="0.25">
      <c r="A64" s="39" t="s">
        <v>1</v>
      </c>
      <c r="B64" s="40" t="s">
        <v>2</v>
      </c>
      <c r="C64" s="41" t="s">
        <v>3</v>
      </c>
      <c r="D64" s="41" t="s">
        <v>241</v>
      </c>
      <c r="E64" s="41" t="s">
        <v>4</v>
      </c>
      <c r="F64" s="42" t="s">
        <v>782</v>
      </c>
      <c r="H64" s="50"/>
    </row>
    <row r="65" spans="1:6" ht="33" customHeight="1" x14ac:dyDescent="0.25">
      <c r="A65" s="84" t="s">
        <v>809</v>
      </c>
      <c r="B65" s="24">
        <f>'Lotação CJF'!B154</f>
        <v>577</v>
      </c>
      <c r="C65" s="91" t="str">
        <f>'Lotação CJF'!C154</f>
        <v>GUSTAVO BICALHO FERREIRA DA SILVA</v>
      </c>
      <c r="D65" s="24" t="str">
        <f>'Lotação CJF'!D154</f>
        <v>CEDIDO PARA O CJF</v>
      </c>
      <c r="E65" s="24" t="str">
        <f>'Lotação CJF'!E154</f>
        <v>DIRETORA EXECUTIVO / CJ-4</v>
      </c>
      <c r="F65" s="93" t="str">
        <f>'Lotação CJF'!F154</f>
        <v>STJ</v>
      </c>
    </row>
    <row r="66" spans="1:6" ht="33" customHeight="1" thickBot="1" x14ac:dyDescent="0.3">
      <c r="A66" s="83" t="s">
        <v>820</v>
      </c>
      <c r="B66" s="89">
        <f>'Lotação CJF'!B155</f>
        <v>503</v>
      </c>
      <c r="C66" s="25" t="str">
        <f>'Lotação CJF'!C155</f>
        <v>ANTONIO CARLOS DE SOUSA COSTA</v>
      </c>
      <c r="D66" s="89" t="str">
        <f>'Lotação CJF'!D155</f>
        <v>TÉCNICO JUDICIÁRIO</v>
      </c>
      <c r="E66" s="89" t="str">
        <f>'Lotação CJF'!E155</f>
        <v>CHEFE DE GABINETE "B" / CJ-2</v>
      </c>
      <c r="F66" s="20" t="str">
        <f>'Lotação CJF'!F155</f>
        <v>CJF</v>
      </c>
    </row>
    <row r="67" spans="1:6" ht="33" customHeight="1" thickBot="1" x14ac:dyDescent="0.3">
      <c r="A67" s="180" t="s">
        <v>973</v>
      </c>
      <c r="B67" s="181"/>
      <c r="C67" s="181"/>
      <c r="D67" s="181"/>
      <c r="E67" s="43"/>
      <c r="F67" s="43">
        <f>COUNTA(F65:F66)</f>
        <v>2</v>
      </c>
    </row>
    <row r="68" spans="1:6" ht="33" customHeight="1" x14ac:dyDescent="0.25">
      <c r="A68" s="56"/>
      <c r="B68" s="50"/>
      <c r="C68" s="50"/>
      <c r="D68" s="50"/>
      <c r="E68" s="50"/>
      <c r="F68" s="50"/>
    </row>
    <row r="69" spans="1:6" ht="33" customHeight="1" thickBot="1" x14ac:dyDescent="0.3">
      <c r="A69" s="56"/>
      <c r="B69" s="50"/>
      <c r="C69" s="50"/>
      <c r="D69" s="50"/>
      <c r="E69" s="50"/>
      <c r="F69" s="50"/>
    </row>
    <row r="70" spans="1:6" ht="33" customHeight="1" x14ac:dyDescent="0.25">
      <c r="A70" s="197" t="s">
        <v>85</v>
      </c>
      <c r="B70" s="198"/>
      <c r="C70" s="198"/>
      <c r="D70" s="198"/>
      <c r="E70" s="198"/>
      <c r="F70" s="199"/>
    </row>
    <row r="71" spans="1:6" ht="33" customHeight="1" x14ac:dyDescent="0.25">
      <c r="A71" s="39" t="s">
        <v>1</v>
      </c>
      <c r="B71" s="40" t="s">
        <v>2</v>
      </c>
      <c r="C71" s="41" t="s">
        <v>3</v>
      </c>
      <c r="D71" s="41" t="s">
        <v>241</v>
      </c>
      <c r="E71" s="41" t="s">
        <v>4</v>
      </c>
      <c r="F71" s="42" t="s">
        <v>782</v>
      </c>
    </row>
    <row r="72" spans="1:6" ht="33" customHeight="1" x14ac:dyDescent="0.25">
      <c r="A72" s="83" t="s">
        <v>85</v>
      </c>
      <c r="B72" s="89">
        <f>'Lotação CJF'!B163</f>
        <v>658</v>
      </c>
      <c r="C72" s="25" t="str">
        <f>'Lotação CJF'!C163</f>
        <v>MARCELO BARROS MARQUES</v>
      </c>
      <c r="D72" s="89" t="str">
        <f>'Lotação CJF'!D163</f>
        <v>CEDIDO PARA O CJF</v>
      </c>
      <c r="E72" s="89" t="str">
        <f>'Lotação CJF'!E163</f>
        <v>SECRETÁRIO / CJ-3</v>
      </c>
      <c r="F72" s="20" t="str">
        <f>'Lotação CJF'!F163</f>
        <v>TST</v>
      </c>
    </row>
    <row r="73" spans="1:6" ht="33" customHeight="1" x14ac:dyDescent="0.25">
      <c r="A73" s="83" t="s">
        <v>810</v>
      </c>
      <c r="B73" s="89">
        <f>'Lotação CJF'!B164</f>
        <v>309</v>
      </c>
      <c r="C73" s="25" t="str">
        <f>'Lotação CJF'!C164</f>
        <v>HERCILIO LUIZ TAVARES JUNIOR</v>
      </c>
      <c r="D73" s="89" t="str">
        <f>'Lotação CJF'!D164</f>
        <v>TÉCNICO JUDICIÁRIO</v>
      </c>
      <c r="E73" s="89" t="str">
        <f>'Lotação CJF'!E164</f>
        <v>SUBSECRETÁRIO / CJ-2</v>
      </c>
      <c r="F73" s="20" t="str">
        <f>'Lotação CJF'!F164</f>
        <v>CJF</v>
      </c>
    </row>
    <row r="74" spans="1:6" ht="33" customHeight="1" x14ac:dyDescent="0.25">
      <c r="A74" s="83" t="s">
        <v>909</v>
      </c>
      <c r="B74" s="89">
        <f>'Lotação CJF'!B169</f>
        <v>878</v>
      </c>
      <c r="C74" s="25" t="str">
        <f>'Lotação CJF'!C169</f>
        <v>MARIA SELMA TORRES DA SILVA</v>
      </c>
      <c r="D74" s="89" t="str">
        <f>'Lotação CJF'!D169</f>
        <v>SEM VÍNCULO</v>
      </c>
      <c r="E74" s="89" t="str">
        <f>'Lotação CJF'!E169</f>
        <v>SUBSECRETÁRIA / CJ-2</v>
      </c>
      <c r="F74" s="20" t="str">
        <f>'Lotação CJF'!F169</f>
        <v>SEM VÍNCULO</v>
      </c>
    </row>
    <row r="75" spans="1:6" ht="33" customHeight="1" thickBot="1" x14ac:dyDescent="0.3">
      <c r="A75" s="84" t="s">
        <v>93</v>
      </c>
      <c r="B75" s="89">
        <f>'Lotação CJF'!B173</f>
        <v>659</v>
      </c>
      <c r="C75" s="25" t="str">
        <f>'Lotação CJF'!C173</f>
        <v>JAQUELINE ROLLO GREGÓRIO</v>
      </c>
      <c r="D75" s="89" t="str">
        <f>'Lotação CJF'!D173</f>
        <v>CEDIDO PARA O CJF</v>
      </c>
      <c r="E75" s="89" t="str">
        <f>'Lotação CJF'!E173</f>
        <v>SUBSECRETÁRIO / CJ-2</v>
      </c>
      <c r="F75" s="20" t="str">
        <f>'Lotação CJF'!F173</f>
        <v>STJ</v>
      </c>
    </row>
    <row r="76" spans="1:6" ht="33" customHeight="1" thickBot="1" x14ac:dyDescent="0.3">
      <c r="A76" s="167" t="s">
        <v>981</v>
      </c>
      <c r="B76" s="168"/>
      <c r="C76" s="168"/>
      <c r="D76" s="169"/>
      <c r="E76" s="43"/>
      <c r="F76" s="49">
        <f>COUNTA(F72:F75)</f>
        <v>4</v>
      </c>
    </row>
    <row r="78" spans="1:6" ht="33" customHeight="1" thickBot="1" x14ac:dyDescent="0.3">
      <c r="A78" s="77"/>
    </row>
    <row r="79" spans="1:6" ht="33" customHeight="1" x14ac:dyDescent="0.25">
      <c r="A79" s="197" t="s">
        <v>910</v>
      </c>
      <c r="B79" s="198"/>
      <c r="C79" s="198"/>
      <c r="D79" s="198"/>
      <c r="E79" s="198"/>
      <c r="F79" s="199"/>
    </row>
    <row r="80" spans="1:6" ht="33" customHeight="1" x14ac:dyDescent="0.25">
      <c r="A80" s="39" t="s">
        <v>1</v>
      </c>
      <c r="B80" s="40" t="s">
        <v>2</v>
      </c>
      <c r="C80" s="41" t="s">
        <v>3</v>
      </c>
      <c r="D80" s="41" t="s">
        <v>241</v>
      </c>
      <c r="E80" s="41" t="s">
        <v>4</v>
      </c>
      <c r="F80" s="42" t="s">
        <v>782</v>
      </c>
    </row>
    <row r="81" spans="1:6" ht="33" customHeight="1" x14ac:dyDescent="0.25">
      <c r="A81" s="83" t="s">
        <v>802</v>
      </c>
      <c r="B81" s="89">
        <f>'Lotação CJF'!B188</f>
        <v>286</v>
      </c>
      <c r="C81" s="25" t="str">
        <f>'Lotação CJF'!C188</f>
        <v>LÚCIO CASTELO BRANCO</v>
      </c>
      <c r="D81" s="89" t="str">
        <f>'Lotação CJF'!D188</f>
        <v>ANALISTA JUDICIÁRIO</v>
      </c>
      <c r="E81" s="89" t="str">
        <f>'Lotação CJF'!E188</f>
        <v>SECRETÁRIO / CJ-3</v>
      </c>
      <c r="F81" s="20" t="str">
        <f>'Lotação CJF'!F188</f>
        <v>CJF</v>
      </c>
    </row>
    <row r="82" spans="1:6" ht="33" customHeight="1" x14ac:dyDescent="0.25">
      <c r="A82" s="83" t="s">
        <v>805</v>
      </c>
      <c r="B82" s="89">
        <f>'Lotação CJF'!B189</f>
        <v>544</v>
      </c>
      <c r="C82" s="25" t="str">
        <f>'Lotação CJF'!C189</f>
        <v>FÁBIO MENDONÇA DE OLIVEIRA</v>
      </c>
      <c r="D82" s="89" t="str">
        <f>'Lotação CJF'!D189</f>
        <v>ANALISTA JUDICIÁRIO</v>
      </c>
      <c r="E82" s="89" t="str">
        <f>'Lotação CJF'!E189</f>
        <v>SUBSECRETÁRIO / CJ-2</v>
      </c>
      <c r="F82" s="20" t="str">
        <f>'Lotação CJF'!F189</f>
        <v>CJF</v>
      </c>
    </row>
    <row r="83" spans="1:6" ht="30" customHeight="1" thickBot="1" x14ac:dyDescent="0.3">
      <c r="A83" s="83" t="s">
        <v>803</v>
      </c>
      <c r="B83" s="89">
        <f>'Lotação CJF'!B191</f>
        <v>459</v>
      </c>
      <c r="C83" s="25" t="str">
        <f>'Lotação CJF'!C191</f>
        <v>MONICA REGINA FERREIRA ANTUNES</v>
      </c>
      <c r="D83" s="89" t="str">
        <f>'Lotação CJF'!D191</f>
        <v>TÉCNICO JUDICIÁRIO</v>
      </c>
      <c r="E83" s="89" t="str">
        <f>'Lotação CJF'!E191</f>
        <v>SUBSECRETÁRIA / CJ-2</v>
      </c>
      <c r="F83" s="20" t="str">
        <f>'Lotação CJF'!F191</f>
        <v>CJF</v>
      </c>
    </row>
    <row r="84" spans="1:6" ht="33" customHeight="1" thickBot="1" x14ac:dyDescent="0.3">
      <c r="A84" s="167" t="s">
        <v>994</v>
      </c>
      <c r="B84" s="168"/>
      <c r="C84" s="168"/>
      <c r="D84" s="169"/>
      <c r="E84" s="43"/>
      <c r="F84" s="49">
        <f>COUNTA(F81:F83)</f>
        <v>3</v>
      </c>
    </row>
    <row r="86" spans="1:6" ht="33" customHeight="1" thickBot="1" x14ac:dyDescent="0.3">
      <c r="A86" s="77"/>
    </row>
    <row r="87" spans="1:6" ht="33" customHeight="1" x14ac:dyDescent="0.25">
      <c r="A87" s="197" t="s">
        <v>911</v>
      </c>
      <c r="B87" s="198"/>
      <c r="C87" s="198"/>
      <c r="D87" s="198"/>
      <c r="E87" s="198"/>
      <c r="F87" s="199"/>
    </row>
    <row r="88" spans="1:6" ht="36.950000000000003" customHeight="1" x14ac:dyDescent="0.25">
      <c r="A88" s="39" t="s">
        <v>1</v>
      </c>
      <c r="B88" s="40" t="s">
        <v>2</v>
      </c>
      <c r="C88" s="41" t="s">
        <v>3</v>
      </c>
      <c r="D88" s="41" t="s">
        <v>241</v>
      </c>
      <c r="E88" s="41" t="s">
        <v>4</v>
      </c>
      <c r="F88" s="42" t="s">
        <v>782</v>
      </c>
    </row>
    <row r="89" spans="1:6" ht="35.450000000000003" customHeight="1" x14ac:dyDescent="0.25">
      <c r="A89" s="84" t="s">
        <v>815</v>
      </c>
      <c r="B89" s="89">
        <f>'Lotação CJF'!B200</f>
        <v>1013</v>
      </c>
      <c r="C89" s="25" t="str">
        <f>'Lotação CJF'!C200</f>
        <v>JODELMIR PEREIRA DE SOUZA</v>
      </c>
      <c r="D89" s="89" t="str">
        <f>'Lotação CJF'!D200</f>
        <v>SEM VÍNCULO</v>
      </c>
      <c r="E89" s="89" t="str">
        <f>'Lotação CJF'!E200</f>
        <v>DIRETOR EXECUTIVO / CJ-4</v>
      </c>
      <c r="F89" s="20" t="str">
        <f>'Lotação CJF'!F200</f>
        <v>SEM VÍNCULO</v>
      </c>
    </row>
    <row r="90" spans="1:6" ht="37.5" customHeight="1" thickBot="1" x14ac:dyDescent="0.3">
      <c r="A90" s="83" t="s">
        <v>831</v>
      </c>
      <c r="B90" s="89">
        <f>'Lotação CJF'!B201</f>
        <v>1012</v>
      </c>
      <c r="C90" s="25" t="str">
        <f>'Lotação CJF'!C201</f>
        <v>JANAINA MARQUES ALVES</v>
      </c>
      <c r="D90" s="99" t="str">
        <f>'Lotação CJF'!D201</f>
        <v>CEDIDO PARA O CJF</v>
      </c>
      <c r="E90" s="99" t="str">
        <f>'Lotação CJF'!E201</f>
        <v>CHEFE DE GABINETE "B" / CJ-2</v>
      </c>
      <c r="F90" s="99" t="str">
        <f>'Lotação CJF'!F201</f>
        <v>STJ</v>
      </c>
    </row>
    <row r="91" spans="1:6" ht="33" customHeight="1" thickBot="1" x14ac:dyDescent="0.3">
      <c r="A91" s="167" t="s">
        <v>976</v>
      </c>
      <c r="B91" s="168"/>
      <c r="C91" s="168"/>
      <c r="D91" s="169"/>
      <c r="E91" s="43"/>
      <c r="F91" s="49">
        <f>COUNTA(F89:F90)</f>
        <v>2</v>
      </c>
    </row>
    <row r="92" spans="1:6" ht="33" customHeight="1" x14ac:dyDescent="0.25">
      <c r="A92" s="77"/>
    </row>
    <row r="93" spans="1:6" ht="33" customHeight="1" thickBot="1" x14ac:dyDescent="0.3">
      <c r="A93" s="77"/>
    </row>
    <row r="94" spans="1:6" ht="33" customHeight="1" x14ac:dyDescent="0.25">
      <c r="A94" s="197" t="s">
        <v>109</v>
      </c>
      <c r="B94" s="198"/>
      <c r="C94" s="198"/>
      <c r="D94" s="198"/>
      <c r="E94" s="198"/>
      <c r="F94" s="199"/>
    </row>
    <row r="95" spans="1:6" ht="33" customHeight="1" x14ac:dyDescent="0.25">
      <c r="A95" s="39" t="s">
        <v>1</v>
      </c>
      <c r="B95" s="40" t="s">
        <v>2</v>
      </c>
      <c r="C95" s="41" t="s">
        <v>3</v>
      </c>
      <c r="D95" s="41" t="s">
        <v>241</v>
      </c>
      <c r="E95" s="41" t="s">
        <v>4</v>
      </c>
      <c r="F95" s="42" t="s">
        <v>782</v>
      </c>
    </row>
    <row r="96" spans="1:6" ht="30.75" customHeight="1" x14ac:dyDescent="0.25">
      <c r="A96" s="13" t="s">
        <v>852</v>
      </c>
      <c r="B96" s="89">
        <f>'Lotação CJF'!B210</f>
        <v>889</v>
      </c>
      <c r="C96" s="25" t="str">
        <f>'Lotação CJF'!C210</f>
        <v>ROSE MARIE  DE THUIN</v>
      </c>
      <c r="D96" s="89" t="str">
        <f>'Lotação CJF'!D210</f>
        <v>SEM VÍNCULO</v>
      </c>
      <c r="E96" s="89" t="str">
        <f>'Lotação CJF'!E210</f>
        <v>SECRETÁRIA / CJ-3</v>
      </c>
      <c r="F96" s="20" t="str">
        <f>'Lotação CJF'!F210</f>
        <v>SEM VÍNCULO</v>
      </c>
    </row>
    <row r="97" spans="1:6" ht="36" customHeight="1" x14ac:dyDescent="0.25">
      <c r="A97" s="85" t="s">
        <v>848</v>
      </c>
      <c r="B97" s="89">
        <f>'Lotação CJF'!B212</f>
        <v>307</v>
      </c>
      <c r="C97" s="25" t="str">
        <f>'Lotação CJF'!C212</f>
        <v>CLEIDE SOUSA DE OLIVEIRA</v>
      </c>
      <c r="D97" s="99" t="str">
        <f>'Lotação CJF'!D212</f>
        <v>TÉCNICO JUDICIÁRIO</v>
      </c>
      <c r="E97" s="99" t="str">
        <f>'Lotação CJF'!E212</f>
        <v>ASSESSOR “B” / CJ-1</v>
      </c>
      <c r="F97" s="20" t="str">
        <f>'Lotação CJF'!F212</f>
        <v>CJF</v>
      </c>
    </row>
    <row r="98" spans="1:6" ht="36.6" customHeight="1" x14ac:dyDescent="0.25">
      <c r="A98" s="84" t="s">
        <v>849</v>
      </c>
      <c r="B98" s="89">
        <v>1040</v>
      </c>
      <c r="C98" s="22" t="s">
        <v>1069</v>
      </c>
      <c r="D98" s="99" t="str">
        <f>'CJ''S'!$D$96</f>
        <v>SEM VÍNCULO</v>
      </c>
      <c r="E98" s="99" t="s">
        <v>1037</v>
      </c>
      <c r="F98" s="20" t="str">
        <f>'CJ''S'!$D$96</f>
        <v>SEM VÍNCULO</v>
      </c>
    </row>
    <row r="99" spans="1:6" ht="34.5" customHeight="1" x14ac:dyDescent="0.25">
      <c r="A99" s="84" t="s">
        <v>111</v>
      </c>
      <c r="B99" s="88">
        <f>'Lotação CJF'!B218</f>
        <v>910</v>
      </c>
      <c r="C99" s="29" t="str">
        <f>'Lotação CJF'!C218</f>
        <v xml:space="preserve">ELIANA BENTO MACHADO </v>
      </c>
      <c r="D99" s="88" t="str">
        <f>'Lotação CJF'!D218</f>
        <v>CEDIDO PARA O CJF</v>
      </c>
      <c r="E99" s="88" t="str">
        <f>'Lotação CJF'!E218</f>
        <v>SUBSECRETÁRIA / CJ-2</v>
      </c>
      <c r="F99" s="30" t="str">
        <f>'Lotação CJF'!F218</f>
        <v>STJ</v>
      </c>
    </row>
    <row r="100" spans="1:6" ht="33.75" customHeight="1" x14ac:dyDescent="0.25">
      <c r="A100" s="84" t="s">
        <v>850</v>
      </c>
      <c r="B100" s="87">
        <f>'Lotação CJF'!B225</f>
        <v>971</v>
      </c>
      <c r="C100" s="51" t="str">
        <f>'Lotação CJF'!C225</f>
        <v>HUGO BITTENCOURT DE OLIVEIRA ROZENDO</v>
      </c>
      <c r="D100" s="87" t="str">
        <f>'Lotação CJF'!D225</f>
        <v>CEDIDO PARA O CJF</v>
      </c>
      <c r="E100" s="87" t="str">
        <f>'Lotação CJF'!E225</f>
        <v>SUBSECRETÁRIO / CJ-2</v>
      </c>
      <c r="F100" s="81" t="str">
        <f>'Lotação CJF'!F225</f>
        <v>STM</v>
      </c>
    </row>
    <row r="101" spans="1:6" ht="33" customHeight="1" thickBot="1" x14ac:dyDescent="0.3">
      <c r="A101" s="84" t="s">
        <v>847</v>
      </c>
      <c r="B101" s="89">
        <f>'Lotação CJF'!B234</f>
        <v>770</v>
      </c>
      <c r="C101" s="25" t="str">
        <f>'Lotação CJF'!C234</f>
        <v>FREDERICO AUGUSTO COSTA DE OLIVEIRA</v>
      </c>
      <c r="D101" s="99" t="str">
        <f>'Lotação CJF'!D234</f>
        <v>ANALISTA JUDICIÁRIO</v>
      </c>
      <c r="E101" s="89" t="str">
        <f>'Lotação CJF'!E234</f>
        <v>SUBSECRETÁRIO / CJ-2</v>
      </c>
      <c r="F101" s="20" t="str">
        <f>'Lotação CJF'!F234</f>
        <v>CJF</v>
      </c>
    </row>
    <row r="102" spans="1:6" ht="33" customHeight="1" thickBot="1" x14ac:dyDescent="0.3">
      <c r="A102" s="183" t="s">
        <v>132</v>
      </c>
      <c r="B102" s="184"/>
      <c r="C102" s="184"/>
      <c r="D102" s="185"/>
      <c r="E102" s="43"/>
      <c r="F102" s="43">
        <f>COUNTA(F96:F101)</f>
        <v>6</v>
      </c>
    </row>
    <row r="103" spans="1:6" ht="33" customHeight="1" x14ac:dyDescent="0.25">
      <c r="A103" s="77"/>
    </row>
    <row r="104" spans="1:6" ht="33" customHeight="1" thickBot="1" x14ac:dyDescent="0.3">
      <c r="A104" s="77"/>
    </row>
    <row r="105" spans="1:6" ht="33" customHeight="1" x14ac:dyDescent="0.25">
      <c r="A105" s="170" t="s">
        <v>133</v>
      </c>
      <c r="B105" s="171"/>
      <c r="C105" s="171"/>
      <c r="D105" s="171"/>
      <c r="E105" s="171"/>
      <c r="F105" s="172"/>
    </row>
    <row r="106" spans="1:6" ht="33.75" customHeight="1" x14ac:dyDescent="0.25">
      <c r="A106" s="39" t="s">
        <v>1</v>
      </c>
      <c r="B106" s="40" t="s">
        <v>2</v>
      </c>
      <c r="C106" s="41" t="s">
        <v>3</v>
      </c>
      <c r="D106" s="41" t="s">
        <v>241</v>
      </c>
      <c r="E106" s="41" t="s">
        <v>4</v>
      </c>
      <c r="F106" s="42" t="s">
        <v>782</v>
      </c>
    </row>
    <row r="107" spans="1:6" ht="33.75" customHeight="1" x14ac:dyDescent="0.25">
      <c r="A107" s="84" t="s">
        <v>134</v>
      </c>
      <c r="B107" s="89">
        <f>'Lotação CJF'!B248</f>
        <v>282</v>
      </c>
      <c r="C107" s="25" t="str">
        <f>'Lotação CJF'!C248</f>
        <v>ALEXANDRE FAGUNDES</v>
      </c>
      <c r="D107" s="89" t="str">
        <f>'Lotação CJF'!D248</f>
        <v>TÉCNICO JUDICIÁRIO</v>
      </c>
      <c r="E107" s="89" t="str">
        <f>'Lotação CJF'!E248</f>
        <v>SECRETÁRIO / CJ-3</v>
      </c>
      <c r="F107" s="20" t="str">
        <f>'Lotação CJF'!F248</f>
        <v>CJF</v>
      </c>
    </row>
    <row r="108" spans="1:6" ht="33.75" customHeight="1" x14ac:dyDescent="0.25">
      <c r="A108" s="84" t="s">
        <v>853</v>
      </c>
      <c r="B108" s="89">
        <f>'Lotação CJF'!B250</f>
        <v>1019</v>
      </c>
      <c r="C108" s="25" t="str">
        <f>'Lotação CJF'!C250</f>
        <v>PATRICIA FERNANDA PINHEIRO DE ARAUJO</v>
      </c>
      <c r="D108" s="99" t="str">
        <f>'Lotação CJF'!D250</f>
        <v>CEDIDO PARA O CJF</v>
      </c>
      <c r="E108" s="99" t="str">
        <f>'Lotação CJF'!E250</f>
        <v>ASSESSOR "B" / CJ-1</v>
      </c>
      <c r="F108" s="99" t="str">
        <f>'Lotação CJF'!F250</f>
        <v>CNJ</v>
      </c>
    </row>
    <row r="109" spans="1:6" ht="33" customHeight="1" x14ac:dyDescent="0.25">
      <c r="A109" s="84" t="s">
        <v>854</v>
      </c>
      <c r="B109" s="89">
        <f>'Lotação CJF'!B252</f>
        <v>637</v>
      </c>
      <c r="C109" s="25" t="str">
        <f>'Lotação CJF'!C252</f>
        <v>LUANA CARVALHO DE ALMEIDA</v>
      </c>
      <c r="D109" s="89" t="str">
        <f>'Lotação CJF'!D252</f>
        <v>TÉCNICO JUDICIÁRIO</v>
      </c>
      <c r="E109" s="89" t="str">
        <f>'Lotação CJF'!E252</f>
        <v>SUBSECRETÁRIO / CJ-2</v>
      </c>
      <c r="F109" s="20" t="str">
        <f>'Lotação CJF'!F252</f>
        <v>CJF</v>
      </c>
    </row>
    <row r="110" spans="1:6" ht="43.5" customHeight="1" x14ac:dyDescent="0.25">
      <c r="A110" s="72" t="s">
        <v>858</v>
      </c>
      <c r="B110" s="89">
        <f>'Lotação CJF'!B265</f>
        <v>545</v>
      </c>
      <c r="C110" s="25" t="str">
        <f>'Lotação CJF'!C265</f>
        <v>EDUARDO NEUMANN MORUM SIMÃO</v>
      </c>
      <c r="D110" s="89" t="str">
        <f>'Lotação CJF'!D265</f>
        <v>TÉCNICO JUDICIÁRIO</v>
      </c>
      <c r="E110" s="89" t="str">
        <f>'Lotação CJF'!E265</f>
        <v>SUBSECRETÁRIO / CJ-2</v>
      </c>
      <c r="F110" s="20" t="str">
        <f>'Lotação CJF'!F265</f>
        <v>CJF</v>
      </c>
    </row>
    <row r="111" spans="1:6" ht="33" customHeight="1" thickBot="1" x14ac:dyDescent="0.3">
      <c r="A111" s="83" t="s">
        <v>877</v>
      </c>
      <c r="B111" s="89">
        <f>'Lotação CJF'!B275</f>
        <v>830</v>
      </c>
      <c r="C111" s="25" t="str">
        <f>'Lotação CJF'!C275</f>
        <v>MISAEL GUERRA PESSOA DE ANDRADE</v>
      </c>
      <c r="D111" s="89" t="str">
        <f>'Lotação CJF'!D275</f>
        <v>ANALISTA JUDICIÁRIO</v>
      </c>
      <c r="E111" s="89" t="str">
        <f>'Lotação CJF'!E275</f>
        <v>SUBSECRETÁRIO / CJ-2</v>
      </c>
      <c r="F111" s="20" t="str">
        <f>'Lotação CJF'!F275</f>
        <v>CJF</v>
      </c>
    </row>
    <row r="112" spans="1:6" ht="33" customHeight="1" thickBot="1" x14ac:dyDescent="0.3">
      <c r="A112" s="183" t="s">
        <v>175</v>
      </c>
      <c r="B112" s="184"/>
      <c r="C112" s="184"/>
      <c r="D112" s="185"/>
      <c r="E112" s="43"/>
      <c r="F112" s="43">
        <f>COUNTA(F107:F111)</f>
        <v>5</v>
      </c>
    </row>
    <row r="113" spans="1:6" ht="50.1" customHeight="1" x14ac:dyDescent="0.25">
      <c r="A113" s="36"/>
      <c r="C113" s="26"/>
      <c r="D113" s="10"/>
      <c r="E113" s="10"/>
      <c r="F113" s="10"/>
    </row>
    <row r="114" spans="1:6" ht="48.95" customHeight="1" thickBot="1" x14ac:dyDescent="0.3">
      <c r="A114" s="37"/>
      <c r="C114" s="26"/>
      <c r="D114" s="10"/>
      <c r="E114" s="10"/>
      <c r="F114" s="10"/>
    </row>
    <row r="115" spans="1:6" ht="49.5" customHeight="1" x14ac:dyDescent="0.25">
      <c r="A115" s="170" t="s">
        <v>182</v>
      </c>
      <c r="B115" s="171"/>
      <c r="C115" s="171"/>
      <c r="D115" s="171"/>
      <c r="E115" s="171"/>
      <c r="F115" s="172"/>
    </row>
    <row r="116" spans="1:6" ht="33.6" customHeight="1" x14ac:dyDescent="0.25">
      <c r="A116" s="52" t="s">
        <v>1</v>
      </c>
      <c r="B116" s="53" t="s">
        <v>2</v>
      </c>
      <c r="C116" s="54" t="s">
        <v>3</v>
      </c>
      <c r="D116" s="54" t="s">
        <v>241</v>
      </c>
      <c r="E116" s="54" t="s">
        <v>4</v>
      </c>
      <c r="F116" s="55" t="s">
        <v>782</v>
      </c>
    </row>
    <row r="117" spans="1:6" ht="54.95" customHeight="1" x14ac:dyDescent="0.25">
      <c r="A117" s="187" t="s">
        <v>183</v>
      </c>
      <c r="B117" s="44">
        <f>'Lotação CJF'!B294</f>
        <v>1023</v>
      </c>
      <c r="C117" s="90" t="str">
        <f>'Lotação CJF'!C294</f>
        <v>DANIELA PEREIRA MADEIRA</v>
      </c>
      <c r="D117" s="44" t="str">
        <f>'Lotação CJF'!D294</f>
        <v>MAGISTRADO</v>
      </c>
      <c r="E117" s="44" t="str">
        <f>'Lotação CJF'!E294</f>
        <v>JUIZ AUXILIAR DA CORREGEDORIA</v>
      </c>
      <c r="F117" s="45" t="str">
        <f>'Lotação CJF'!F294</f>
        <v>TRF 2ª REGIÃO</v>
      </c>
    </row>
    <row r="118" spans="1:6" ht="48.6" customHeight="1" x14ac:dyDescent="0.25">
      <c r="A118" s="187"/>
      <c r="B118" s="44">
        <f>'Lotação CJF'!B295</f>
        <v>1024</v>
      </c>
      <c r="C118" s="90" t="str">
        <f>'Lotação CJF'!C295</f>
        <v>JOÃO BATISTA LAZZARI</v>
      </c>
      <c r="D118" s="44" t="str">
        <f>'Lotação CJF'!D295</f>
        <v>MAGISTRADO</v>
      </c>
      <c r="E118" s="44" t="str">
        <f>'Lotação CJF'!E295</f>
        <v>JUIZ AUXILIAR DA CORREGEDORIA</v>
      </c>
      <c r="F118" s="45" t="str">
        <f>'Lotação CJF'!F295</f>
        <v>TRF 4ª REGIÃO</v>
      </c>
    </row>
    <row r="119" spans="1:6" ht="28.5" customHeight="1" x14ac:dyDescent="0.25">
      <c r="A119" s="83" t="s">
        <v>890</v>
      </c>
      <c r="B119" s="89">
        <f>'Lotação CJF'!B296</f>
        <v>964</v>
      </c>
      <c r="C119" s="25" t="str">
        <f>'Lotação CJF'!C296</f>
        <v>CRISTIANE MEIRELES ORTIZ</v>
      </c>
      <c r="D119" s="89" t="str">
        <f>'Lotação CJF'!D296</f>
        <v>ANALISTA JUDICIÁRIO</v>
      </c>
      <c r="E119" s="89" t="str">
        <f>'Lotação CJF'!E296</f>
        <v>ASSESSOR  “A”/ CJ-2</v>
      </c>
      <c r="F119" s="20" t="str">
        <f>'Lotação CJF'!F296</f>
        <v>CJF</v>
      </c>
    </row>
    <row r="120" spans="1:6" ht="28.5" customHeight="1" x14ac:dyDescent="0.25">
      <c r="A120" s="163" t="s">
        <v>184</v>
      </c>
      <c r="B120" s="89">
        <f>'Lotação CJF'!B297</f>
        <v>897</v>
      </c>
      <c r="C120" s="25" t="str">
        <f>'Lotação CJF'!C297</f>
        <v>DENISE GUIMARÃES TÂNGARI</v>
      </c>
      <c r="D120" s="89" t="str">
        <f>'Lotação CJF'!D297</f>
        <v>SEM VÍNCULO</v>
      </c>
      <c r="E120" s="89" t="str">
        <f>'Lotação CJF'!E297</f>
        <v xml:space="preserve">SECRETÁRIO / CJ-3 </v>
      </c>
      <c r="F120" s="20" t="str">
        <f>'Lotação CJF'!F297</f>
        <v>SEM VÍNCULO</v>
      </c>
    </row>
    <row r="121" spans="1:6" ht="28.5" customHeight="1" x14ac:dyDescent="0.25">
      <c r="A121" s="165"/>
      <c r="B121" s="89">
        <f>'Lotação CJF'!B303</f>
        <v>527</v>
      </c>
      <c r="C121" s="25" t="str">
        <f>'Lotação CJF'!C303</f>
        <v>RENATO DE OLIVEIRA PAES</v>
      </c>
      <c r="D121" s="89" t="str">
        <f>'Lotação CJF'!D303</f>
        <v>ANALISTA JUDICIÁRIO</v>
      </c>
      <c r="E121" s="89" t="str">
        <f>'Lotação CJF'!E303</f>
        <v>ASSESSOR “B”/ CJ-1</v>
      </c>
      <c r="F121" s="20" t="str">
        <f>'Lotação CJF'!F303</f>
        <v>CJF</v>
      </c>
    </row>
    <row r="122" spans="1:6" ht="28.5" customHeight="1" x14ac:dyDescent="0.25">
      <c r="A122" s="86" t="s">
        <v>891</v>
      </c>
      <c r="B122" s="89">
        <f>'Lotação CJF'!B302</f>
        <v>779</v>
      </c>
      <c r="C122" s="25" t="str">
        <f>'Lotação CJF'!C302</f>
        <v>EVILANE PRATA ANTUNES RIBEIRO MARTINS</v>
      </c>
      <c r="D122" s="89" t="str">
        <f>'Lotação CJF'!D302</f>
        <v>TÉCNICO JUDICIÁRIO</v>
      </c>
      <c r="E122" s="89" t="str">
        <f>'Lotação CJF'!E302</f>
        <v>DIRETOR DE CENTRO “B” / CJ-2</v>
      </c>
      <c r="F122" s="20" t="str">
        <f>'Lotação CJF'!F302</f>
        <v>CJF</v>
      </c>
    </row>
    <row r="123" spans="1:6" ht="33" customHeight="1" x14ac:dyDescent="0.25">
      <c r="A123" s="86" t="s">
        <v>892</v>
      </c>
      <c r="B123" s="89">
        <f>'Lotação CJF'!B305</f>
        <v>723</v>
      </c>
      <c r="C123" s="25" t="str">
        <f>'Lotação CJF'!C305</f>
        <v>PAULA MONTEIRO RUSSO</v>
      </c>
      <c r="D123" s="89" t="str">
        <f>'Lotação CJF'!D305</f>
        <v>SEM VÍNCULO</v>
      </c>
      <c r="E123" s="89" t="str">
        <f>'Lotação CJF'!E305</f>
        <v>DIRETOR DE DIVISÃO / CJ-1</v>
      </c>
      <c r="F123" s="20" t="str">
        <f>'Lotação CJF'!F305</f>
        <v>SEM VÍNCULO</v>
      </c>
    </row>
    <row r="124" spans="1:6" ht="33" customHeight="1" thickBot="1" x14ac:dyDescent="0.3">
      <c r="A124" s="84" t="s">
        <v>192</v>
      </c>
      <c r="B124" s="89">
        <f>'Lotação CJF'!B307</f>
        <v>886</v>
      </c>
      <c r="C124" s="25" t="str">
        <f>'Lotação CJF'!C307</f>
        <v>AMANDA DE OLIVEIRA GOMES</v>
      </c>
      <c r="D124" s="89" t="str">
        <f>'Lotação CJF'!D307</f>
        <v>SEM VÍNCULO</v>
      </c>
      <c r="E124" s="89" t="str">
        <f>'Lotação CJF'!E307</f>
        <v>DIRETOR DE DIVISÃO / CJ-1</v>
      </c>
      <c r="F124" s="20" t="str">
        <f>'Lotação CJF'!F307</f>
        <v>SEM VÍNCULO</v>
      </c>
    </row>
    <row r="125" spans="1:6" ht="33" customHeight="1" thickBot="1" x14ac:dyDescent="0.3">
      <c r="A125" s="183" t="s">
        <v>197</v>
      </c>
      <c r="B125" s="184"/>
      <c r="C125" s="184"/>
      <c r="D125" s="185"/>
      <c r="E125" s="43"/>
      <c r="F125" s="43">
        <f>COUNTA(F119:F124)</f>
        <v>6</v>
      </c>
    </row>
    <row r="126" spans="1:6" ht="33" customHeight="1" x14ac:dyDescent="0.25">
      <c r="A126" s="10"/>
      <c r="C126" s="26"/>
      <c r="D126" s="10"/>
      <c r="E126" s="10"/>
      <c r="F126" s="10"/>
    </row>
    <row r="127" spans="1:6" ht="33" customHeight="1" thickBot="1" x14ac:dyDescent="0.3">
      <c r="A127" s="38"/>
      <c r="C127" s="26"/>
      <c r="D127" s="10"/>
      <c r="E127" s="10"/>
      <c r="F127" s="10"/>
    </row>
    <row r="128" spans="1:6" ht="33" customHeight="1" x14ac:dyDescent="0.25">
      <c r="A128" s="170" t="s">
        <v>198</v>
      </c>
      <c r="B128" s="171"/>
      <c r="C128" s="171"/>
      <c r="D128" s="171"/>
      <c r="E128" s="171"/>
      <c r="F128" s="172"/>
    </row>
    <row r="129" spans="1:8" ht="33" customHeight="1" x14ac:dyDescent="0.25">
      <c r="A129" s="52" t="s">
        <v>1</v>
      </c>
      <c r="B129" s="53" t="s">
        <v>2</v>
      </c>
      <c r="C129" s="54" t="s">
        <v>3</v>
      </c>
      <c r="D129" s="54" t="s">
        <v>241</v>
      </c>
      <c r="E129" s="54" t="s">
        <v>4</v>
      </c>
      <c r="F129" s="55" t="s">
        <v>782</v>
      </c>
    </row>
    <row r="130" spans="1:8" ht="33" customHeight="1" x14ac:dyDescent="0.25">
      <c r="A130" s="83" t="s">
        <v>199</v>
      </c>
      <c r="B130" s="89">
        <f>'Lotação CJF'!B316</f>
        <v>535</v>
      </c>
      <c r="C130" s="25" t="str">
        <f>'Lotação CJF'!C316</f>
        <v>VIVIANE DA COSTA LEITE BORTOLINI</v>
      </c>
      <c r="D130" s="89" t="str">
        <f>'Lotação CJF'!D316</f>
        <v>SEM VÍNCULO</v>
      </c>
      <c r="E130" s="89" t="str">
        <f>'Lotação CJF'!E316</f>
        <v>SECRETÁRIO / CJ-3</v>
      </c>
      <c r="F130" s="20" t="str">
        <f>'Lotação CJF'!F316</f>
        <v>SEM VÍNCULO</v>
      </c>
    </row>
    <row r="131" spans="1:8" ht="33" customHeight="1" x14ac:dyDescent="0.25">
      <c r="A131" s="72" t="s">
        <v>878</v>
      </c>
      <c r="B131" s="89">
        <f>'Lotação CJF'!B317</f>
        <v>173</v>
      </c>
      <c r="C131" s="25" t="str">
        <f>'Lotação CJF'!C317</f>
        <v>KLEB AMANCIO E SILVA DA GAMA</v>
      </c>
      <c r="D131" s="89" t="str">
        <f>'Lotação CJF'!D317</f>
        <v>TÉCNICO JUDICIÁRIO</v>
      </c>
      <c r="E131" s="89" t="str">
        <f>'Lotação CJF'!E317</f>
        <v xml:space="preserve">ASSESSOR "B" / CJ-1 </v>
      </c>
      <c r="F131" s="20" t="str">
        <f>'Lotação CJF'!F317</f>
        <v>CJF</v>
      </c>
    </row>
    <row r="132" spans="1:8" ht="33" customHeight="1" x14ac:dyDescent="0.25">
      <c r="A132" s="72" t="s">
        <v>879</v>
      </c>
      <c r="B132" s="89">
        <f>'Lotação CJF'!B318</f>
        <v>796</v>
      </c>
      <c r="C132" s="25" t="str">
        <f>'Lotação CJF'!C318</f>
        <v>GABRIELLY DE FÁTIMA RIBEIRO</v>
      </c>
      <c r="D132" s="89" t="str">
        <f>'Lotação CJF'!D318</f>
        <v>SEM VÍNCULO</v>
      </c>
      <c r="E132" s="89" t="str">
        <f>'Lotação CJF'!E318</f>
        <v>DIRETOR  DE DIVISÃO / CJ-1</v>
      </c>
      <c r="F132" s="20" t="str">
        <f>'Lotação CJF'!F318</f>
        <v>SEM VÍNCULO</v>
      </c>
    </row>
    <row r="133" spans="1:8" ht="33" customHeight="1" x14ac:dyDescent="0.25">
      <c r="A133" s="72" t="s">
        <v>881</v>
      </c>
      <c r="B133" s="89">
        <f>'Lotação CJF'!B322</f>
        <v>810</v>
      </c>
      <c r="C133" s="25" t="str">
        <f>'Lotação CJF'!C322</f>
        <v>MARCOS FERREIRA DE SOUSA</v>
      </c>
      <c r="D133" s="89" t="str">
        <f>'Lotação CJF'!D322</f>
        <v>ANALISTA JUDICIÁRIO</v>
      </c>
      <c r="E133" s="89" t="str">
        <f>'Lotação CJF'!E322</f>
        <v>DIRETOR  DE DIVISÃO / CJ-1</v>
      </c>
      <c r="F133" s="20" t="str">
        <f>'Lotação CJF'!F322</f>
        <v>CJF</v>
      </c>
    </row>
    <row r="134" spans="1:8" ht="33" customHeight="1" thickBot="1" x14ac:dyDescent="0.3">
      <c r="A134" s="83" t="s">
        <v>883</v>
      </c>
      <c r="B134" s="89">
        <f>'Lotação CJF'!B326</f>
        <v>758</v>
      </c>
      <c r="C134" s="25" t="str">
        <f>'Lotação CJF'!C326</f>
        <v xml:space="preserve">SAMARA ARAÚJO ALVES DAMASCENO </v>
      </c>
      <c r="D134" s="89" t="str">
        <f>'Lotação CJF'!D326</f>
        <v>ANALISTA JUDICIÁRIO</v>
      </c>
      <c r="E134" s="89" t="str">
        <f>'Lotação CJF'!E326</f>
        <v>DIRETOR  DE DIVISÃO / CJ-1</v>
      </c>
      <c r="F134" s="20" t="str">
        <f>'Lotação CJF'!F326</f>
        <v>CJF</v>
      </c>
    </row>
    <row r="135" spans="1:8" ht="33" customHeight="1" thickBot="1" x14ac:dyDescent="0.3">
      <c r="A135" s="183" t="s">
        <v>977</v>
      </c>
      <c r="B135" s="184"/>
      <c r="C135" s="184"/>
      <c r="D135" s="185"/>
      <c r="E135" s="43"/>
      <c r="F135" s="43">
        <f>COUNTA(F130:F134)</f>
        <v>5</v>
      </c>
    </row>
    <row r="136" spans="1:8" ht="50.1" customHeight="1" x14ac:dyDescent="0.25">
      <c r="A136" s="36"/>
      <c r="C136" s="26"/>
      <c r="D136" s="10"/>
      <c r="E136" s="10"/>
      <c r="F136" s="10"/>
    </row>
    <row r="137" spans="1:8" ht="33" customHeight="1" thickBot="1" x14ac:dyDescent="0.3">
      <c r="A137" s="36"/>
      <c r="C137" s="26"/>
      <c r="D137" s="10"/>
      <c r="E137" s="10"/>
      <c r="F137" s="10"/>
    </row>
    <row r="138" spans="1:8" ht="33" customHeight="1" x14ac:dyDescent="0.25">
      <c r="A138" s="170" t="s">
        <v>216</v>
      </c>
      <c r="B138" s="171"/>
      <c r="C138" s="171"/>
      <c r="D138" s="171"/>
      <c r="E138" s="171"/>
      <c r="F138" s="172"/>
    </row>
    <row r="139" spans="1:8" ht="33" customHeight="1" x14ac:dyDescent="0.25">
      <c r="A139" s="52" t="s">
        <v>1</v>
      </c>
      <c r="B139" s="53" t="s">
        <v>2</v>
      </c>
      <c r="C139" s="54" t="s">
        <v>3</v>
      </c>
      <c r="D139" s="54" t="s">
        <v>241</v>
      </c>
      <c r="E139" s="54" t="s">
        <v>4</v>
      </c>
      <c r="F139" s="55" t="s">
        <v>782</v>
      </c>
    </row>
    <row r="140" spans="1:8" ht="33" customHeight="1" x14ac:dyDescent="0.25">
      <c r="A140" s="214"/>
      <c r="B140" s="215"/>
      <c r="C140" s="215"/>
      <c r="D140" s="215"/>
      <c r="E140" s="215"/>
      <c r="F140" s="216"/>
    </row>
    <row r="141" spans="1:8" ht="33" customHeight="1" x14ac:dyDescent="0.25">
      <c r="A141" s="79" t="s">
        <v>895</v>
      </c>
      <c r="B141" s="89">
        <f>'Lotação CJF'!B341</f>
        <v>1021</v>
      </c>
      <c r="C141" s="25" t="str">
        <f>'Lotação CJF'!C341</f>
        <v>DEYST DEYSTHER FERREIRA DE CARVALHO CALDAS</v>
      </c>
      <c r="D141" s="89" t="str">
        <f>'Lotação CJF'!D341</f>
        <v>SEM VÍNCULO</v>
      </c>
      <c r="E141" s="89" t="str">
        <f>'Lotação CJF'!E341</f>
        <v>SECRETÁRIO / CJ-3</v>
      </c>
      <c r="F141" s="20" t="str">
        <f>'Lotação CJF'!F341</f>
        <v>SEM VÍNCULO</v>
      </c>
    </row>
    <row r="142" spans="1:8" ht="33" customHeight="1" x14ac:dyDescent="0.25">
      <c r="A142" s="83" t="s">
        <v>220</v>
      </c>
      <c r="B142" s="89">
        <f>'Lotação CJF'!B343</f>
        <v>885</v>
      </c>
      <c r="C142" s="25" t="str">
        <f>'Lotação CJF'!C343</f>
        <v>MARIA AMÉLIA MAZZOLA</v>
      </c>
      <c r="D142" s="89" t="str">
        <f>'Lotação CJF'!D343</f>
        <v>CEDIDO PARA O CJF</v>
      </c>
      <c r="E142" s="89" t="str">
        <f>'Lotação CJF'!E343</f>
        <v xml:space="preserve">DIRETOR  DE DIVISÃO/ CJ-1 </v>
      </c>
      <c r="F142" s="20" t="str">
        <f>'Lotação CJF'!F343</f>
        <v>STJ</v>
      </c>
    </row>
    <row r="143" spans="1:8" ht="30" customHeight="1" thickBot="1" x14ac:dyDescent="0.3">
      <c r="A143" s="84" t="s">
        <v>913</v>
      </c>
      <c r="B143" s="89">
        <f>'Lotação CJF'!B353</f>
        <v>640</v>
      </c>
      <c r="C143" s="25" t="str">
        <f>'Lotação CJF'!C353</f>
        <v>MARIA APARECIDA DE ASSIS MARKS</v>
      </c>
      <c r="D143" s="89" t="str">
        <f>'Lotação CJF'!D353</f>
        <v>ANALISTA JUDICIÁRIO</v>
      </c>
      <c r="E143" s="89" t="str">
        <f>'Lotação CJF'!E353</f>
        <v xml:space="preserve">DIRETOR  DE DIVISÃO/ CJ-1 </v>
      </c>
      <c r="F143" s="20" t="str">
        <f>'Lotação CJF'!F353</f>
        <v>CJF</v>
      </c>
    </row>
    <row r="144" spans="1:8" ht="33" customHeight="1" thickBot="1" x14ac:dyDescent="0.3">
      <c r="A144" s="183" t="s">
        <v>993</v>
      </c>
      <c r="B144" s="184"/>
      <c r="C144" s="184"/>
      <c r="D144" s="185"/>
      <c r="E144" s="43"/>
      <c r="F144" s="43">
        <f>COUNTA(F140:F143)</f>
        <v>3</v>
      </c>
      <c r="G144" s="60"/>
      <c r="H144" s="60"/>
    </row>
    <row r="145" spans="5:6" ht="33" customHeight="1" thickBot="1" x14ac:dyDescent="0.3"/>
    <row r="146" spans="5:6" ht="33" customHeight="1" thickBot="1" x14ac:dyDescent="0.3">
      <c r="E146" s="43" t="s">
        <v>792</v>
      </c>
      <c r="F146" s="43">
        <f>F144+F135+F125+F112+F102+F91+F84+F76+F67+F61+F50+F41+F26+F17+F10</f>
        <v>64</v>
      </c>
    </row>
  </sheetData>
  <mergeCells count="39">
    <mergeCell ref="A140:F140"/>
    <mergeCell ref="A144:D144"/>
    <mergeCell ref="A117:A118"/>
    <mergeCell ref="A120:A121"/>
    <mergeCell ref="A125:D125"/>
    <mergeCell ref="A128:F128"/>
    <mergeCell ref="A135:D135"/>
    <mergeCell ref="A138:F138"/>
    <mergeCell ref="A115:F115"/>
    <mergeCell ref="A67:D67"/>
    <mergeCell ref="A70:F70"/>
    <mergeCell ref="A76:D76"/>
    <mergeCell ref="A79:F79"/>
    <mergeCell ref="A84:D84"/>
    <mergeCell ref="A87:F87"/>
    <mergeCell ref="A91:D91"/>
    <mergeCell ref="A94:F94"/>
    <mergeCell ref="A102:D102"/>
    <mergeCell ref="A105:F105"/>
    <mergeCell ref="A112:D112"/>
    <mergeCell ref="A63:F63"/>
    <mergeCell ref="A12:F12"/>
    <mergeCell ref="A17:E17"/>
    <mergeCell ref="A20:F20"/>
    <mergeCell ref="A26:E26"/>
    <mergeCell ref="A29:F29"/>
    <mergeCell ref="A41:D41"/>
    <mergeCell ref="A44:F44"/>
    <mergeCell ref="A50:E50"/>
    <mergeCell ref="A53:F53"/>
    <mergeCell ref="A61:D61"/>
    <mergeCell ref="A36:A37"/>
    <mergeCell ref="A33:A34"/>
    <mergeCell ref="A10:D10"/>
    <mergeCell ref="A1:F1"/>
    <mergeCell ref="A2:F2"/>
    <mergeCell ref="A3:F3"/>
    <mergeCell ref="A5:F5"/>
    <mergeCell ref="A8:A9"/>
  </mergeCells>
  <dataValidations count="1">
    <dataValidation type="list" allowBlank="1" showInputMessage="1" showErrorMessage="1" errorTitle="VERIFIQUE A SITUAÇÃO!" sqref="D7 D36" xr:uid="{00000000-0002-0000-0100-000000000000}">
      <formula1>#REF!</formula1>
    </dataValidation>
  </dataValidations>
  <printOptions horizontalCentered="1"/>
  <pageMargins left="0.11811023622047245" right="0.11811023622047245" top="0.78740157480314965" bottom="0" header="0.31496062992125984" footer="0.31496062992125984"/>
  <pageSetup paperSize="9" scale="71" orientation="landscape" r:id="rId1"/>
  <rowBreaks count="7" manualBreakCount="7">
    <brk id="19" max="5" man="1"/>
    <brk id="41" max="5" man="1"/>
    <brk id="62" max="5" man="1"/>
    <brk id="77" max="5" man="1"/>
    <brk id="93" max="5" man="1"/>
    <brk id="112" max="5" man="1"/>
    <brk id="12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242</v>
      </c>
      <c r="B1" s="2" t="s">
        <v>243</v>
      </c>
      <c r="C1" s="2" t="s">
        <v>244</v>
      </c>
      <c r="D1" s="2" t="s">
        <v>245</v>
      </c>
      <c r="E1" s="2" t="s">
        <v>246</v>
      </c>
      <c r="F1" s="2" t="s">
        <v>247</v>
      </c>
      <c r="G1" s="2" t="s">
        <v>248</v>
      </c>
      <c r="H1" s="2" t="s">
        <v>249</v>
      </c>
      <c r="I1" s="2" t="s">
        <v>250</v>
      </c>
    </row>
    <row r="2" spans="1:9" x14ac:dyDescent="0.25">
      <c r="A2">
        <v>19</v>
      </c>
      <c r="B2" t="s">
        <v>251</v>
      </c>
      <c r="C2" t="s">
        <v>252</v>
      </c>
      <c r="D2" t="s">
        <v>253</v>
      </c>
      <c r="E2" t="s">
        <v>254</v>
      </c>
      <c r="F2" t="s">
        <v>51</v>
      </c>
      <c r="H2" t="s">
        <v>255</v>
      </c>
      <c r="I2" s="3">
        <v>32640</v>
      </c>
    </row>
    <row r="3" spans="1:9" x14ac:dyDescent="0.25">
      <c r="A3">
        <v>26</v>
      </c>
      <c r="B3" t="s">
        <v>256</v>
      </c>
      <c r="C3" t="s">
        <v>257</v>
      </c>
      <c r="D3" t="s">
        <v>258</v>
      </c>
      <c r="E3" t="s">
        <v>259</v>
      </c>
      <c r="G3" t="s">
        <v>260</v>
      </c>
      <c r="H3" t="s">
        <v>261</v>
      </c>
      <c r="I3" s="3">
        <v>32639</v>
      </c>
    </row>
    <row r="4" spans="1:9" x14ac:dyDescent="0.25">
      <c r="A4">
        <v>51</v>
      </c>
      <c r="B4" t="s">
        <v>58</v>
      </c>
      <c r="C4" t="s">
        <v>252</v>
      </c>
      <c r="D4" t="s">
        <v>258</v>
      </c>
      <c r="E4" t="s">
        <v>262</v>
      </c>
      <c r="F4" t="s">
        <v>10</v>
      </c>
      <c r="G4" t="s">
        <v>263</v>
      </c>
      <c r="H4" t="s">
        <v>261</v>
      </c>
      <c r="I4" s="3">
        <v>32762</v>
      </c>
    </row>
    <row r="5" spans="1:9" x14ac:dyDescent="0.25">
      <c r="A5">
        <v>63</v>
      </c>
      <c r="B5" t="s">
        <v>264</v>
      </c>
      <c r="C5" t="s">
        <v>252</v>
      </c>
      <c r="D5" t="s">
        <v>258</v>
      </c>
      <c r="E5" t="s">
        <v>265</v>
      </c>
      <c r="F5" t="s">
        <v>10</v>
      </c>
      <c r="H5" t="s">
        <v>255</v>
      </c>
      <c r="I5" s="3">
        <v>32717</v>
      </c>
    </row>
    <row r="6" spans="1:9" x14ac:dyDescent="0.25">
      <c r="A6">
        <v>64</v>
      </c>
      <c r="B6" t="s">
        <v>266</v>
      </c>
      <c r="C6" t="s">
        <v>252</v>
      </c>
      <c r="D6" t="s">
        <v>258</v>
      </c>
      <c r="E6" t="s">
        <v>267</v>
      </c>
      <c r="F6" t="s">
        <v>10</v>
      </c>
      <c r="G6" t="s">
        <v>268</v>
      </c>
      <c r="H6" t="s">
        <v>269</v>
      </c>
      <c r="I6" s="3">
        <v>32717</v>
      </c>
    </row>
    <row r="7" spans="1:9" x14ac:dyDescent="0.25">
      <c r="A7">
        <v>65</v>
      </c>
      <c r="B7" t="s">
        <v>270</v>
      </c>
      <c r="C7" t="s">
        <v>257</v>
      </c>
      <c r="D7" t="s">
        <v>258</v>
      </c>
      <c r="E7" t="s">
        <v>271</v>
      </c>
      <c r="G7" t="s">
        <v>268</v>
      </c>
      <c r="H7" t="s">
        <v>269</v>
      </c>
      <c r="I7" s="3">
        <v>32640</v>
      </c>
    </row>
    <row r="8" spans="1:9" x14ac:dyDescent="0.25">
      <c r="A8">
        <v>67</v>
      </c>
      <c r="B8" t="s">
        <v>272</v>
      </c>
      <c r="C8" t="s">
        <v>252</v>
      </c>
      <c r="D8" t="s">
        <v>258</v>
      </c>
      <c r="E8" t="s">
        <v>273</v>
      </c>
      <c r="F8" t="s">
        <v>10</v>
      </c>
      <c r="G8" t="s">
        <v>268</v>
      </c>
      <c r="H8" t="s">
        <v>269</v>
      </c>
      <c r="I8" s="3">
        <v>32661</v>
      </c>
    </row>
    <row r="9" spans="1:9" x14ac:dyDescent="0.25">
      <c r="A9">
        <v>68</v>
      </c>
      <c r="B9" t="s">
        <v>52</v>
      </c>
      <c r="C9" t="s">
        <v>252</v>
      </c>
      <c r="D9" t="s">
        <v>258</v>
      </c>
      <c r="E9" t="s">
        <v>274</v>
      </c>
      <c r="F9" t="s">
        <v>10</v>
      </c>
      <c r="H9" t="s">
        <v>255</v>
      </c>
      <c r="I9" s="3">
        <v>32661</v>
      </c>
    </row>
    <row r="10" spans="1:9" x14ac:dyDescent="0.25">
      <c r="A10">
        <v>69</v>
      </c>
      <c r="B10" t="s">
        <v>149</v>
      </c>
      <c r="C10" t="s">
        <v>252</v>
      </c>
      <c r="D10" t="s">
        <v>258</v>
      </c>
      <c r="E10" t="s">
        <v>275</v>
      </c>
      <c r="F10" t="s">
        <v>10</v>
      </c>
      <c r="G10" t="s">
        <v>263</v>
      </c>
      <c r="H10" t="s">
        <v>261</v>
      </c>
      <c r="I10" s="3">
        <v>32661</v>
      </c>
    </row>
    <row r="11" spans="1:9" x14ac:dyDescent="0.25">
      <c r="A11">
        <v>70</v>
      </c>
      <c r="B11" t="s">
        <v>276</v>
      </c>
      <c r="C11" t="s">
        <v>252</v>
      </c>
      <c r="D11" t="s">
        <v>253</v>
      </c>
      <c r="E11" t="s">
        <v>277</v>
      </c>
      <c r="F11" t="s">
        <v>10</v>
      </c>
      <c r="H11" t="s">
        <v>255</v>
      </c>
      <c r="I11" s="3">
        <v>32780</v>
      </c>
    </row>
    <row r="12" spans="1:9" x14ac:dyDescent="0.25">
      <c r="A12">
        <v>71</v>
      </c>
      <c r="B12" t="s">
        <v>278</v>
      </c>
      <c r="C12" t="s">
        <v>252</v>
      </c>
      <c r="D12" t="s">
        <v>253</v>
      </c>
      <c r="E12" t="s">
        <v>279</v>
      </c>
      <c r="F12" t="s">
        <v>10</v>
      </c>
      <c r="H12" t="s">
        <v>255</v>
      </c>
      <c r="I12" s="3">
        <v>32780</v>
      </c>
    </row>
    <row r="13" spans="1:9" x14ac:dyDescent="0.25">
      <c r="A13">
        <v>72</v>
      </c>
      <c r="B13" t="s">
        <v>280</v>
      </c>
      <c r="C13" t="s">
        <v>252</v>
      </c>
      <c r="D13" t="s">
        <v>258</v>
      </c>
      <c r="E13" t="s">
        <v>281</v>
      </c>
      <c r="F13" t="s">
        <v>10</v>
      </c>
      <c r="G13" t="s">
        <v>268</v>
      </c>
      <c r="H13" t="s">
        <v>269</v>
      </c>
      <c r="I13" s="3">
        <v>32661</v>
      </c>
    </row>
    <row r="14" spans="1:9" x14ac:dyDescent="0.25">
      <c r="A14">
        <v>73</v>
      </c>
      <c r="B14" t="s">
        <v>282</v>
      </c>
      <c r="C14" t="s">
        <v>252</v>
      </c>
      <c r="D14" t="s">
        <v>258</v>
      </c>
      <c r="E14" t="s">
        <v>283</v>
      </c>
      <c r="F14" t="s">
        <v>10</v>
      </c>
      <c r="G14" t="s">
        <v>284</v>
      </c>
      <c r="H14" t="s">
        <v>285</v>
      </c>
      <c r="I14" s="3">
        <v>32791</v>
      </c>
    </row>
    <row r="15" spans="1:9" x14ac:dyDescent="0.25">
      <c r="A15">
        <v>74</v>
      </c>
      <c r="B15" t="s">
        <v>286</v>
      </c>
      <c r="C15" t="s">
        <v>252</v>
      </c>
      <c r="D15" t="s">
        <v>258</v>
      </c>
      <c r="E15" t="s">
        <v>287</v>
      </c>
      <c r="F15" t="s">
        <v>10</v>
      </c>
      <c r="G15" t="s">
        <v>268</v>
      </c>
      <c r="H15" t="s">
        <v>269</v>
      </c>
      <c r="I15" s="3">
        <v>32745</v>
      </c>
    </row>
    <row r="16" spans="1:9" x14ac:dyDescent="0.25">
      <c r="A16">
        <v>76</v>
      </c>
      <c r="B16" t="s">
        <v>180</v>
      </c>
      <c r="C16" t="s">
        <v>252</v>
      </c>
      <c r="D16" t="s">
        <v>258</v>
      </c>
      <c r="E16" t="s">
        <v>288</v>
      </c>
      <c r="F16" t="s">
        <v>10</v>
      </c>
      <c r="H16" t="s">
        <v>255</v>
      </c>
      <c r="I16" s="3">
        <v>32736</v>
      </c>
    </row>
    <row r="17" spans="1:9" x14ac:dyDescent="0.25">
      <c r="A17">
        <v>80</v>
      </c>
      <c r="B17" t="s">
        <v>289</v>
      </c>
      <c r="C17" t="s">
        <v>252</v>
      </c>
      <c r="D17" t="s">
        <v>258</v>
      </c>
      <c r="E17" t="s">
        <v>290</v>
      </c>
      <c r="F17" t="s">
        <v>10</v>
      </c>
      <c r="H17" t="s">
        <v>255</v>
      </c>
      <c r="I17" s="3">
        <v>32736</v>
      </c>
    </row>
    <row r="18" spans="1:9" x14ac:dyDescent="0.25">
      <c r="A18">
        <v>81</v>
      </c>
      <c r="B18" t="s">
        <v>291</v>
      </c>
      <c r="C18" t="s">
        <v>252</v>
      </c>
      <c r="D18" t="s">
        <v>253</v>
      </c>
      <c r="E18" t="s">
        <v>292</v>
      </c>
      <c r="F18" t="s">
        <v>10</v>
      </c>
      <c r="H18" t="s">
        <v>255</v>
      </c>
      <c r="I18" s="3">
        <v>32736</v>
      </c>
    </row>
    <row r="19" spans="1:9" x14ac:dyDescent="0.25">
      <c r="A19">
        <v>82</v>
      </c>
      <c r="B19" t="s">
        <v>293</v>
      </c>
      <c r="C19" t="s">
        <v>252</v>
      </c>
      <c r="D19" t="s">
        <v>294</v>
      </c>
      <c r="E19" t="s">
        <v>295</v>
      </c>
      <c r="F19" t="s">
        <v>10</v>
      </c>
      <c r="H19" t="s">
        <v>255</v>
      </c>
      <c r="I19" s="3">
        <v>32791</v>
      </c>
    </row>
    <row r="20" spans="1:9" x14ac:dyDescent="0.25">
      <c r="A20">
        <v>83</v>
      </c>
      <c r="B20" t="s">
        <v>296</v>
      </c>
      <c r="C20" t="s">
        <v>252</v>
      </c>
      <c r="D20" t="s">
        <v>253</v>
      </c>
      <c r="E20" t="s">
        <v>297</v>
      </c>
      <c r="F20" t="s">
        <v>10</v>
      </c>
      <c r="H20" t="s">
        <v>255</v>
      </c>
      <c r="I20" s="3">
        <v>32736</v>
      </c>
    </row>
    <row r="21" spans="1:9" x14ac:dyDescent="0.25">
      <c r="A21">
        <v>84</v>
      </c>
      <c r="B21" t="s">
        <v>298</v>
      </c>
      <c r="C21" t="s">
        <v>252</v>
      </c>
      <c r="D21" t="s">
        <v>258</v>
      </c>
      <c r="E21" t="s">
        <v>299</v>
      </c>
      <c r="F21" t="s">
        <v>10</v>
      </c>
      <c r="H21" t="s">
        <v>255</v>
      </c>
      <c r="I21" s="3">
        <v>32736</v>
      </c>
    </row>
    <row r="22" spans="1:9" x14ac:dyDescent="0.25">
      <c r="A22">
        <v>85</v>
      </c>
      <c r="B22" t="s">
        <v>300</v>
      </c>
      <c r="C22" t="s">
        <v>252</v>
      </c>
      <c r="D22" t="s">
        <v>253</v>
      </c>
      <c r="E22" t="s">
        <v>301</v>
      </c>
      <c r="F22" t="s">
        <v>10</v>
      </c>
      <c r="H22" t="s">
        <v>255</v>
      </c>
      <c r="I22" s="3">
        <v>32736</v>
      </c>
    </row>
    <row r="23" spans="1:9" x14ac:dyDescent="0.25">
      <c r="A23">
        <v>86</v>
      </c>
      <c r="B23" t="s">
        <v>112</v>
      </c>
      <c r="C23" t="s">
        <v>252</v>
      </c>
      <c r="D23" t="s">
        <v>258</v>
      </c>
      <c r="E23" t="s">
        <v>302</v>
      </c>
      <c r="F23" t="s">
        <v>10</v>
      </c>
      <c r="G23" t="s">
        <v>303</v>
      </c>
      <c r="H23" t="s">
        <v>261</v>
      </c>
      <c r="I23" s="3">
        <v>32736</v>
      </c>
    </row>
    <row r="24" spans="1:9" x14ac:dyDescent="0.25">
      <c r="A24">
        <v>87</v>
      </c>
      <c r="B24" t="s">
        <v>304</v>
      </c>
      <c r="C24" t="s">
        <v>252</v>
      </c>
      <c r="D24" t="s">
        <v>258</v>
      </c>
      <c r="E24" t="s">
        <v>305</v>
      </c>
      <c r="F24" t="s">
        <v>10</v>
      </c>
      <c r="G24" t="s">
        <v>306</v>
      </c>
      <c r="H24" t="s">
        <v>307</v>
      </c>
      <c r="I24" s="3">
        <v>32736</v>
      </c>
    </row>
    <row r="25" spans="1:9" x14ac:dyDescent="0.25">
      <c r="A25">
        <v>88</v>
      </c>
      <c r="B25" t="s">
        <v>153</v>
      </c>
      <c r="C25" t="s">
        <v>252</v>
      </c>
      <c r="D25" t="s">
        <v>258</v>
      </c>
      <c r="E25" t="s">
        <v>308</v>
      </c>
      <c r="F25" t="s">
        <v>10</v>
      </c>
      <c r="H25" t="s">
        <v>255</v>
      </c>
      <c r="I25" s="3">
        <v>32736</v>
      </c>
    </row>
    <row r="26" spans="1:9" x14ac:dyDescent="0.25">
      <c r="A26">
        <v>89</v>
      </c>
      <c r="B26" t="s">
        <v>309</v>
      </c>
      <c r="C26" t="s">
        <v>252</v>
      </c>
      <c r="D26" t="s">
        <v>258</v>
      </c>
      <c r="E26" t="s">
        <v>310</v>
      </c>
      <c r="F26" t="s">
        <v>10</v>
      </c>
      <c r="G26" t="s">
        <v>268</v>
      </c>
      <c r="H26" t="s">
        <v>269</v>
      </c>
      <c r="I26" s="3">
        <v>32736</v>
      </c>
    </row>
    <row r="27" spans="1:9" x14ac:dyDescent="0.25">
      <c r="A27">
        <v>90</v>
      </c>
      <c r="B27" t="s">
        <v>154</v>
      </c>
      <c r="C27" t="s">
        <v>252</v>
      </c>
      <c r="D27" t="s">
        <v>258</v>
      </c>
      <c r="E27" t="s">
        <v>311</v>
      </c>
      <c r="F27" t="s">
        <v>10</v>
      </c>
      <c r="H27" t="s">
        <v>255</v>
      </c>
      <c r="I27" s="3">
        <v>32736</v>
      </c>
    </row>
    <row r="28" spans="1:9" x14ac:dyDescent="0.25">
      <c r="A28">
        <v>95</v>
      </c>
      <c r="B28" t="s">
        <v>312</v>
      </c>
      <c r="C28" t="s">
        <v>252</v>
      </c>
      <c r="D28" t="s">
        <v>258</v>
      </c>
      <c r="E28" t="s">
        <v>313</v>
      </c>
      <c r="F28" t="s">
        <v>10</v>
      </c>
      <c r="G28" t="s">
        <v>260</v>
      </c>
      <c r="H28" t="s">
        <v>261</v>
      </c>
      <c r="I28" s="3">
        <v>32799</v>
      </c>
    </row>
    <row r="29" spans="1:9" x14ac:dyDescent="0.25">
      <c r="A29">
        <v>96</v>
      </c>
      <c r="B29" t="s">
        <v>144</v>
      </c>
      <c r="C29" t="s">
        <v>252</v>
      </c>
      <c r="D29" t="s">
        <v>258</v>
      </c>
      <c r="E29" t="s">
        <v>314</v>
      </c>
      <c r="F29" t="s">
        <v>10</v>
      </c>
      <c r="G29" t="s">
        <v>268</v>
      </c>
      <c r="H29" t="s">
        <v>269</v>
      </c>
      <c r="I29" s="3">
        <v>32780</v>
      </c>
    </row>
    <row r="30" spans="1:9" x14ac:dyDescent="0.25">
      <c r="A30">
        <v>97</v>
      </c>
      <c r="B30" t="s">
        <v>315</v>
      </c>
      <c r="C30" t="s">
        <v>252</v>
      </c>
      <c r="D30" t="s">
        <v>258</v>
      </c>
      <c r="E30" t="s">
        <v>316</v>
      </c>
      <c r="F30" t="s">
        <v>10</v>
      </c>
      <c r="G30" t="s">
        <v>317</v>
      </c>
      <c r="H30" t="s">
        <v>318</v>
      </c>
      <c r="I30" s="3">
        <v>32778</v>
      </c>
    </row>
    <row r="31" spans="1:9" x14ac:dyDescent="0.25">
      <c r="A31">
        <v>98</v>
      </c>
      <c r="B31" t="s">
        <v>319</v>
      </c>
      <c r="C31" t="s">
        <v>252</v>
      </c>
      <c r="D31" t="s">
        <v>258</v>
      </c>
      <c r="E31" t="s">
        <v>320</v>
      </c>
      <c r="F31" t="s">
        <v>10</v>
      </c>
      <c r="G31" t="s">
        <v>284</v>
      </c>
      <c r="H31" t="s">
        <v>285</v>
      </c>
      <c r="I31" s="3">
        <v>32778</v>
      </c>
    </row>
    <row r="32" spans="1:9" x14ac:dyDescent="0.25">
      <c r="A32">
        <v>101</v>
      </c>
      <c r="B32" t="s">
        <v>167</v>
      </c>
      <c r="C32" t="s">
        <v>252</v>
      </c>
      <c r="D32" t="s">
        <v>258</v>
      </c>
      <c r="E32" t="s">
        <v>321</v>
      </c>
      <c r="F32" t="s">
        <v>10</v>
      </c>
      <c r="H32" t="s">
        <v>255</v>
      </c>
      <c r="I32" t="s">
        <v>322</v>
      </c>
    </row>
    <row r="33" spans="1:9" x14ac:dyDescent="0.25">
      <c r="A33">
        <v>102</v>
      </c>
      <c r="B33" t="s">
        <v>323</v>
      </c>
      <c r="C33" t="s">
        <v>252</v>
      </c>
      <c r="D33" t="s">
        <v>258</v>
      </c>
      <c r="E33" t="s">
        <v>324</v>
      </c>
      <c r="F33" t="s">
        <v>10</v>
      </c>
      <c r="G33" t="s">
        <v>325</v>
      </c>
      <c r="H33" t="s">
        <v>326</v>
      </c>
      <c r="I33" s="3">
        <v>32778</v>
      </c>
    </row>
    <row r="34" spans="1:9" x14ac:dyDescent="0.25">
      <c r="A34">
        <v>104</v>
      </c>
      <c r="B34" t="s">
        <v>147</v>
      </c>
      <c r="C34" t="s">
        <v>252</v>
      </c>
      <c r="D34" t="s">
        <v>258</v>
      </c>
      <c r="E34" t="s">
        <v>327</v>
      </c>
      <c r="F34" t="s">
        <v>10</v>
      </c>
      <c r="G34" t="s">
        <v>260</v>
      </c>
      <c r="H34" t="s">
        <v>261</v>
      </c>
      <c r="I34" s="3">
        <v>32778</v>
      </c>
    </row>
    <row r="35" spans="1:9" x14ac:dyDescent="0.25">
      <c r="A35">
        <v>105</v>
      </c>
      <c r="B35" t="s">
        <v>328</v>
      </c>
      <c r="C35" t="s">
        <v>252</v>
      </c>
      <c r="D35" t="s">
        <v>258</v>
      </c>
      <c r="E35" t="s">
        <v>329</v>
      </c>
      <c r="F35" t="s">
        <v>10</v>
      </c>
      <c r="G35" t="s">
        <v>284</v>
      </c>
      <c r="H35" t="s">
        <v>285</v>
      </c>
      <c r="I35" s="3">
        <v>32778</v>
      </c>
    </row>
    <row r="36" spans="1:9" x14ac:dyDescent="0.25">
      <c r="A36">
        <v>106</v>
      </c>
      <c r="B36" t="s">
        <v>146</v>
      </c>
      <c r="C36" t="s">
        <v>252</v>
      </c>
      <c r="D36" t="s">
        <v>258</v>
      </c>
      <c r="E36" t="s">
        <v>330</v>
      </c>
      <c r="F36" t="s">
        <v>10</v>
      </c>
      <c r="G36" t="s">
        <v>331</v>
      </c>
      <c r="H36" t="s">
        <v>332</v>
      </c>
      <c r="I36" s="3">
        <v>32778</v>
      </c>
    </row>
    <row r="37" spans="1:9" x14ac:dyDescent="0.25">
      <c r="A37">
        <v>107</v>
      </c>
      <c r="B37" t="s">
        <v>333</v>
      </c>
      <c r="C37" t="s">
        <v>252</v>
      </c>
      <c r="D37" t="s">
        <v>258</v>
      </c>
      <c r="E37" t="s">
        <v>334</v>
      </c>
      <c r="F37" t="s">
        <v>10</v>
      </c>
      <c r="G37" t="s">
        <v>331</v>
      </c>
      <c r="H37" t="s">
        <v>332</v>
      </c>
      <c r="I37" s="3">
        <v>32778</v>
      </c>
    </row>
    <row r="38" spans="1:9" x14ac:dyDescent="0.25">
      <c r="A38">
        <v>109</v>
      </c>
      <c r="B38" t="s">
        <v>166</v>
      </c>
      <c r="C38" t="s">
        <v>257</v>
      </c>
      <c r="D38" t="s">
        <v>335</v>
      </c>
      <c r="E38" t="s">
        <v>336</v>
      </c>
      <c r="G38" t="s">
        <v>268</v>
      </c>
      <c r="H38" t="s">
        <v>269</v>
      </c>
      <c r="I38" s="3">
        <v>32692</v>
      </c>
    </row>
    <row r="39" spans="1:9" x14ac:dyDescent="0.25">
      <c r="A39">
        <v>117</v>
      </c>
      <c r="B39" t="s">
        <v>337</v>
      </c>
      <c r="C39" t="s">
        <v>252</v>
      </c>
      <c r="D39" t="s">
        <v>258</v>
      </c>
      <c r="E39" t="s">
        <v>338</v>
      </c>
      <c r="F39" t="s">
        <v>51</v>
      </c>
      <c r="G39" t="s">
        <v>331</v>
      </c>
      <c r="H39" t="s">
        <v>332</v>
      </c>
      <c r="I39" s="3">
        <v>33759</v>
      </c>
    </row>
    <row r="40" spans="1:9" x14ac:dyDescent="0.25">
      <c r="A40">
        <v>119</v>
      </c>
      <c r="B40" t="s">
        <v>339</v>
      </c>
      <c r="C40" t="s">
        <v>252</v>
      </c>
      <c r="D40" t="s">
        <v>253</v>
      </c>
      <c r="E40" t="s">
        <v>340</v>
      </c>
      <c r="F40" t="s">
        <v>51</v>
      </c>
      <c r="G40" t="s">
        <v>263</v>
      </c>
      <c r="H40" t="s">
        <v>261</v>
      </c>
      <c r="I40" s="3">
        <v>32961</v>
      </c>
    </row>
    <row r="41" spans="1:9" x14ac:dyDescent="0.25">
      <c r="A41">
        <v>122</v>
      </c>
      <c r="B41" t="s">
        <v>8</v>
      </c>
      <c r="C41" t="s">
        <v>252</v>
      </c>
      <c r="D41" t="s">
        <v>258</v>
      </c>
      <c r="E41" t="s">
        <v>341</v>
      </c>
      <c r="F41" t="s">
        <v>51</v>
      </c>
      <c r="G41" t="s">
        <v>268</v>
      </c>
      <c r="H41" t="s">
        <v>269</v>
      </c>
      <c r="I41" s="3">
        <v>32778</v>
      </c>
    </row>
    <row r="42" spans="1:9" x14ac:dyDescent="0.25">
      <c r="A42">
        <v>123</v>
      </c>
      <c r="B42" t="s">
        <v>342</v>
      </c>
      <c r="C42" t="s">
        <v>252</v>
      </c>
      <c r="D42" t="s">
        <v>258</v>
      </c>
      <c r="E42" t="s">
        <v>343</v>
      </c>
      <c r="F42" t="s">
        <v>10</v>
      </c>
      <c r="H42" t="s">
        <v>255</v>
      </c>
      <c r="I42" s="3">
        <v>32833</v>
      </c>
    </row>
    <row r="43" spans="1:9" x14ac:dyDescent="0.25">
      <c r="A43">
        <v>124</v>
      </c>
      <c r="B43" t="s">
        <v>57</v>
      </c>
      <c r="C43" t="s">
        <v>252</v>
      </c>
      <c r="D43" t="s">
        <v>258</v>
      </c>
      <c r="E43" t="s">
        <v>344</v>
      </c>
      <c r="F43" t="s">
        <v>10</v>
      </c>
      <c r="G43" t="s">
        <v>331</v>
      </c>
      <c r="H43" t="s">
        <v>332</v>
      </c>
      <c r="I43" s="3">
        <v>32833</v>
      </c>
    </row>
    <row r="44" spans="1:9" x14ac:dyDescent="0.25">
      <c r="A44">
        <v>126</v>
      </c>
      <c r="B44" t="s">
        <v>136</v>
      </c>
      <c r="C44" t="s">
        <v>252</v>
      </c>
      <c r="D44" t="s">
        <v>258</v>
      </c>
      <c r="E44" t="s">
        <v>345</v>
      </c>
      <c r="F44" t="s">
        <v>10</v>
      </c>
      <c r="G44" t="s">
        <v>325</v>
      </c>
      <c r="H44" t="s">
        <v>326</v>
      </c>
      <c r="I44" s="3">
        <v>32833</v>
      </c>
    </row>
    <row r="45" spans="1:9" x14ac:dyDescent="0.25">
      <c r="A45">
        <v>127</v>
      </c>
      <c r="B45" t="s">
        <v>155</v>
      </c>
      <c r="C45" t="s">
        <v>252</v>
      </c>
      <c r="D45" t="s">
        <v>258</v>
      </c>
      <c r="E45" t="s">
        <v>346</v>
      </c>
      <c r="F45" t="s">
        <v>10</v>
      </c>
      <c r="H45" t="s">
        <v>255</v>
      </c>
      <c r="I45" s="3">
        <v>32833</v>
      </c>
    </row>
    <row r="46" spans="1:9" x14ac:dyDescent="0.25">
      <c r="A46">
        <v>129</v>
      </c>
      <c r="B46" t="s">
        <v>347</v>
      </c>
      <c r="C46" t="s">
        <v>252</v>
      </c>
      <c r="D46" t="s">
        <v>258</v>
      </c>
      <c r="E46" t="s">
        <v>348</v>
      </c>
      <c r="F46" t="s">
        <v>10</v>
      </c>
      <c r="G46" t="s">
        <v>268</v>
      </c>
      <c r="H46" t="s">
        <v>269</v>
      </c>
      <c r="I46" s="3">
        <v>32833</v>
      </c>
    </row>
    <row r="47" spans="1:9" x14ac:dyDescent="0.25">
      <c r="A47">
        <v>130</v>
      </c>
      <c r="B47" t="s">
        <v>158</v>
      </c>
      <c r="C47" t="s">
        <v>252</v>
      </c>
      <c r="D47" t="s">
        <v>258</v>
      </c>
      <c r="E47" t="s">
        <v>349</v>
      </c>
      <c r="F47" t="s">
        <v>10</v>
      </c>
      <c r="H47" t="s">
        <v>255</v>
      </c>
      <c r="I47" s="3">
        <v>32833</v>
      </c>
    </row>
    <row r="48" spans="1:9" x14ac:dyDescent="0.25">
      <c r="A48">
        <v>131</v>
      </c>
      <c r="B48" t="s">
        <v>350</v>
      </c>
      <c r="C48" t="s">
        <v>252</v>
      </c>
      <c r="D48" t="s">
        <v>351</v>
      </c>
      <c r="E48" t="s">
        <v>352</v>
      </c>
      <c r="F48" t="s">
        <v>10</v>
      </c>
      <c r="I48" s="3">
        <v>32834</v>
      </c>
    </row>
    <row r="49" spans="1:9" x14ac:dyDescent="0.25">
      <c r="A49">
        <v>132</v>
      </c>
      <c r="B49" t="s">
        <v>353</v>
      </c>
      <c r="C49" t="s">
        <v>252</v>
      </c>
      <c r="D49" t="s">
        <v>351</v>
      </c>
      <c r="E49" t="s">
        <v>354</v>
      </c>
      <c r="F49" t="s">
        <v>10</v>
      </c>
      <c r="H49" t="s">
        <v>255</v>
      </c>
      <c r="I49" s="3">
        <v>32834</v>
      </c>
    </row>
    <row r="50" spans="1:9" x14ac:dyDescent="0.25">
      <c r="A50">
        <v>133</v>
      </c>
      <c r="B50" t="s">
        <v>126</v>
      </c>
      <c r="C50" t="s">
        <v>252</v>
      </c>
      <c r="D50" t="s">
        <v>258</v>
      </c>
      <c r="E50" t="s">
        <v>355</v>
      </c>
      <c r="F50" t="s">
        <v>10</v>
      </c>
      <c r="G50" t="s">
        <v>331</v>
      </c>
      <c r="H50" t="s">
        <v>332</v>
      </c>
      <c r="I50" s="3">
        <v>32834</v>
      </c>
    </row>
    <row r="51" spans="1:9" x14ac:dyDescent="0.25">
      <c r="A51">
        <v>134</v>
      </c>
      <c r="B51" t="s">
        <v>356</v>
      </c>
      <c r="C51" t="s">
        <v>252</v>
      </c>
      <c r="D51" t="s">
        <v>258</v>
      </c>
      <c r="E51" t="s">
        <v>357</v>
      </c>
      <c r="F51" t="s">
        <v>10</v>
      </c>
      <c r="G51" t="s">
        <v>331</v>
      </c>
      <c r="H51" t="s">
        <v>332</v>
      </c>
      <c r="I51" s="3">
        <v>32829</v>
      </c>
    </row>
    <row r="52" spans="1:9" x14ac:dyDescent="0.25">
      <c r="A52">
        <v>136</v>
      </c>
      <c r="B52" t="s">
        <v>108</v>
      </c>
      <c r="C52" t="s">
        <v>252</v>
      </c>
      <c r="D52" t="s">
        <v>258</v>
      </c>
      <c r="E52" t="s">
        <v>358</v>
      </c>
      <c r="F52" t="s">
        <v>10</v>
      </c>
      <c r="G52" t="s">
        <v>359</v>
      </c>
      <c r="H52" t="s">
        <v>261</v>
      </c>
      <c r="I52" s="3">
        <v>32846</v>
      </c>
    </row>
    <row r="53" spans="1:9" x14ac:dyDescent="0.25">
      <c r="A53">
        <v>137</v>
      </c>
      <c r="B53" t="s">
        <v>235</v>
      </c>
      <c r="C53" t="s">
        <v>252</v>
      </c>
      <c r="D53" t="s">
        <v>258</v>
      </c>
      <c r="E53" t="s">
        <v>360</v>
      </c>
      <c r="F53" t="s">
        <v>10</v>
      </c>
      <c r="G53" t="s">
        <v>260</v>
      </c>
      <c r="H53" t="s">
        <v>261</v>
      </c>
      <c r="I53" s="3">
        <v>32846</v>
      </c>
    </row>
    <row r="54" spans="1:9" x14ac:dyDescent="0.25">
      <c r="A54">
        <v>138</v>
      </c>
      <c r="B54" t="s">
        <v>90</v>
      </c>
      <c r="C54" t="s">
        <v>252</v>
      </c>
      <c r="D54" t="s">
        <v>258</v>
      </c>
      <c r="E54" t="s">
        <v>361</v>
      </c>
      <c r="F54" t="s">
        <v>10</v>
      </c>
      <c r="G54" t="s">
        <v>263</v>
      </c>
      <c r="H54" t="s">
        <v>261</v>
      </c>
      <c r="I54" s="3">
        <v>32846</v>
      </c>
    </row>
    <row r="55" spans="1:9" x14ac:dyDescent="0.25">
      <c r="A55">
        <v>139</v>
      </c>
      <c r="B55" t="s">
        <v>362</v>
      </c>
      <c r="C55" t="s">
        <v>252</v>
      </c>
      <c r="D55" t="s">
        <v>258</v>
      </c>
      <c r="E55" t="s">
        <v>363</v>
      </c>
      <c r="F55" t="s">
        <v>10</v>
      </c>
      <c r="G55" t="s">
        <v>331</v>
      </c>
      <c r="H55" t="s">
        <v>332</v>
      </c>
      <c r="I55" s="3">
        <v>32846</v>
      </c>
    </row>
    <row r="56" spans="1:9" x14ac:dyDescent="0.25">
      <c r="A56">
        <v>140</v>
      </c>
      <c r="B56" t="s">
        <v>364</v>
      </c>
      <c r="C56" t="s">
        <v>252</v>
      </c>
      <c r="D56" t="s">
        <v>258</v>
      </c>
      <c r="E56" t="s">
        <v>365</v>
      </c>
      <c r="F56" t="s">
        <v>10</v>
      </c>
      <c r="G56" t="s">
        <v>268</v>
      </c>
      <c r="H56" t="s">
        <v>269</v>
      </c>
      <c r="I56" s="3">
        <v>32846</v>
      </c>
    </row>
    <row r="57" spans="1:9" x14ac:dyDescent="0.25">
      <c r="A57">
        <v>144</v>
      </c>
      <c r="B57" t="s">
        <v>366</v>
      </c>
      <c r="C57" t="s">
        <v>252</v>
      </c>
      <c r="D57" t="s">
        <v>294</v>
      </c>
      <c r="E57" t="s">
        <v>367</v>
      </c>
      <c r="F57" t="s">
        <v>10</v>
      </c>
      <c r="H57" t="s">
        <v>255</v>
      </c>
      <c r="I57" s="3">
        <v>32846</v>
      </c>
    </row>
    <row r="58" spans="1:9" x14ac:dyDescent="0.25">
      <c r="A58">
        <v>149</v>
      </c>
      <c r="B58" t="s">
        <v>128</v>
      </c>
      <c r="C58" t="s">
        <v>252</v>
      </c>
      <c r="D58" t="s">
        <v>258</v>
      </c>
      <c r="E58" t="s">
        <v>368</v>
      </c>
      <c r="F58" t="s">
        <v>10</v>
      </c>
      <c r="G58" t="s">
        <v>331</v>
      </c>
      <c r="H58" t="s">
        <v>332</v>
      </c>
      <c r="I58" s="3">
        <v>32846</v>
      </c>
    </row>
    <row r="59" spans="1:9" x14ac:dyDescent="0.25">
      <c r="A59">
        <v>150</v>
      </c>
      <c r="B59" t="s">
        <v>369</v>
      </c>
      <c r="C59" t="s">
        <v>252</v>
      </c>
      <c r="D59" t="s">
        <v>258</v>
      </c>
      <c r="E59" t="s">
        <v>370</v>
      </c>
      <c r="F59" t="s">
        <v>10</v>
      </c>
      <c r="H59" t="s">
        <v>255</v>
      </c>
      <c r="I59" s="3">
        <v>32848</v>
      </c>
    </row>
    <row r="60" spans="1:9" x14ac:dyDescent="0.25">
      <c r="A60">
        <v>151</v>
      </c>
      <c r="B60" t="s">
        <v>371</v>
      </c>
      <c r="C60" t="s">
        <v>252</v>
      </c>
      <c r="D60" t="s">
        <v>258</v>
      </c>
      <c r="E60" t="s">
        <v>372</v>
      </c>
      <c r="F60" t="s">
        <v>10</v>
      </c>
      <c r="G60" t="s">
        <v>325</v>
      </c>
      <c r="H60" t="s">
        <v>326</v>
      </c>
      <c r="I60" s="3">
        <v>32846</v>
      </c>
    </row>
    <row r="61" spans="1:9" x14ac:dyDescent="0.25">
      <c r="A61">
        <v>152</v>
      </c>
      <c r="B61" t="s">
        <v>171</v>
      </c>
      <c r="C61" t="s">
        <v>252</v>
      </c>
      <c r="D61" t="s">
        <v>258</v>
      </c>
      <c r="E61" t="s">
        <v>373</v>
      </c>
      <c r="F61" t="s">
        <v>10</v>
      </c>
      <c r="G61" t="s">
        <v>331</v>
      </c>
      <c r="H61" t="s">
        <v>332</v>
      </c>
      <c r="I61" s="3">
        <v>32848</v>
      </c>
    </row>
    <row r="62" spans="1:9" x14ac:dyDescent="0.25">
      <c r="A62">
        <v>157</v>
      </c>
      <c r="B62" t="s">
        <v>374</v>
      </c>
      <c r="C62" t="s">
        <v>252</v>
      </c>
      <c r="D62" t="s">
        <v>294</v>
      </c>
      <c r="E62" t="s">
        <v>375</v>
      </c>
      <c r="F62" t="s">
        <v>51</v>
      </c>
      <c r="H62" t="s">
        <v>255</v>
      </c>
      <c r="I62" s="3">
        <v>32861</v>
      </c>
    </row>
    <row r="63" spans="1:9" x14ac:dyDescent="0.25">
      <c r="A63">
        <v>159</v>
      </c>
      <c r="B63" t="s">
        <v>376</v>
      </c>
      <c r="C63" t="s">
        <v>252</v>
      </c>
      <c r="D63" t="s">
        <v>253</v>
      </c>
      <c r="E63" t="s">
        <v>377</v>
      </c>
      <c r="F63" t="s">
        <v>51</v>
      </c>
      <c r="H63" t="s">
        <v>255</v>
      </c>
      <c r="I63" s="3">
        <v>32883</v>
      </c>
    </row>
    <row r="64" spans="1:9" x14ac:dyDescent="0.25">
      <c r="A64">
        <v>160</v>
      </c>
      <c r="B64" t="s">
        <v>110</v>
      </c>
      <c r="C64" t="s">
        <v>252</v>
      </c>
      <c r="D64" t="s">
        <v>258</v>
      </c>
      <c r="E64" t="s">
        <v>378</v>
      </c>
      <c r="F64" t="s">
        <v>51</v>
      </c>
      <c r="G64" t="s">
        <v>379</v>
      </c>
      <c r="H64" t="s">
        <v>261</v>
      </c>
      <c r="I64" s="3">
        <v>32883</v>
      </c>
    </row>
    <row r="65" spans="1:9" x14ac:dyDescent="0.25">
      <c r="A65">
        <v>161</v>
      </c>
      <c r="B65" t="s">
        <v>380</v>
      </c>
      <c r="C65" t="s">
        <v>252</v>
      </c>
      <c r="D65" t="s">
        <v>351</v>
      </c>
      <c r="E65" t="s">
        <v>381</v>
      </c>
      <c r="F65" t="s">
        <v>10</v>
      </c>
      <c r="G65" t="s">
        <v>331</v>
      </c>
      <c r="I65" s="3">
        <v>32885</v>
      </c>
    </row>
    <row r="66" spans="1:9" x14ac:dyDescent="0.25">
      <c r="A66">
        <v>162</v>
      </c>
      <c r="B66" t="s">
        <v>382</v>
      </c>
      <c r="C66" t="s">
        <v>252</v>
      </c>
      <c r="D66" t="s">
        <v>294</v>
      </c>
      <c r="E66" t="s">
        <v>383</v>
      </c>
      <c r="F66" t="s">
        <v>10</v>
      </c>
      <c r="H66" t="s">
        <v>255</v>
      </c>
      <c r="I66" s="3">
        <v>32888</v>
      </c>
    </row>
    <row r="67" spans="1:9" x14ac:dyDescent="0.25">
      <c r="A67">
        <v>163</v>
      </c>
      <c r="B67" t="s">
        <v>15</v>
      </c>
      <c r="C67" t="s">
        <v>252</v>
      </c>
      <c r="D67" t="s">
        <v>258</v>
      </c>
      <c r="E67" t="s">
        <v>384</v>
      </c>
      <c r="F67" t="s">
        <v>10</v>
      </c>
      <c r="G67" t="s">
        <v>263</v>
      </c>
      <c r="H67" t="s">
        <v>385</v>
      </c>
      <c r="I67" s="3">
        <v>32888</v>
      </c>
    </row>
    <row r="68" spans="1:9" x14ac:dyDescent="0.25">
      <c r="A68">
        <v>164</v>
      </c>
      <c r="B68" t="s">
        <v>145</v>
      </c>
      <c r="C68" t="s">
        <v>252</v>
      </c>
      <c r="D68" t="s">
        <v>258</v>
      </c>
      <c r="E68" t="s">
        <v>386</v>
      </c>
      <c r="F68" t="s">
        <v>10</v>
      </c>
      <c r="G68" t="s">
        <v>268</v>
      </c>
      <c r="H68" t="s">
        <v>269</v>
      </c>
      <c r="I68" s="3">
        <v>32888</v>
      </c>
    </row>
    <row r="69" spans="1:9" x14ac:dyDescent="0.25">
      <c r="A69">
        <v>165</v>
      </c>
      <c r="B69" t="s">
        <v>119</v>
      </c>
      <c r="C69" t="s">
        <v>252</v>
      </c>
      <c r="D69" t="s">
        <v>258</v>
      </c>
      <c r="E69" t="s">
        <v>387</v>
      </c>
      <c r="F69" t="s">
        <v>10</v>
      </c>
      <c r="H69" t="s">
        <v>255</v>
      </c>
      <c r="I69" s="3">
        <v>32888</v>
      </c>
    </row>
    <row r="70" spans="1:9" x14ac:dyDescent="0.25">
      <c r="A70">
        <v>167</v>
      </c>
      <c r="B70" t="s">
        <v>165</v>
      </c>
      <c r="C70" t="s">
        <v>252</v>
      </c>
      <c r="D70" t="s">
        <v>258</v>
      </c>
      <c r="E70" t="s">
        <v>388</v>
      </c>
      <c r="F70" t="s">
        <v>10</v>
      </c>
      <c r="H70" t="s">
        <v>255</v>
      </c>
      <c r="I70" s="3">
        <v>32888</v>
      </c>
    </row>
    <row r="71" spans="1:9" x14ac:dyDescent="0.25">
      <c r="A71">
        <v>168</v>
      </c>
      <c r="B71" t="s">
        <v>389</v>
      </c>
      <c r="C71" t="s">
        <v>252</v>
      </c>
      <c r="D71" t="s">
        <v>258</v>
      </c>
      <c r="E71" t="s">
        <v>390</v>
      </c>
      <c r="F71" t="s">
        <v>10</v>
      </c>
      <c r="G71" t="s">
        <v>260</v>
      </c>
      <c r="H71" t="s">
        <v>261</v>
      </c>
      <c r="I71" s="3">
        <v>32888</v>
      </c>
    </row>
    <row r="72" spans="1:9" x14ac:dyDescent="0.25">
      <c r="A72">
        <v>169</v>
      </c>
      <c r="B72" t="s">
        <v>391</v>
      </c>
      <c r="C72" t="s">
        <v>252</v>
      </c>
      <c r="D72" t="s">
        <v>253</v>
      </c>
      <c r="E72" t="s">
        <v>392</v>
      </c>
      <c r="F72" t="s">
        <v>10</v>
      </c>
      <c r="H72" t="s">
        <v>255</v>
      </c>
      <c r="I72" s="3">
        <v>32888</v>
      </c>
    </row>
    <row r="73" spans="1:9" x14ac:dyDescent="0.25">
      <c r="A73">
        <v>170</v>
      </c>
      <c r="B73" t="s">
        <v>393</v>
      </c>
      <c r="C73" t="s">
        <v>252</v>
      </c>
      <c r="D73" t="s">
        <v>253</v>
      </c>
      <c r="E73" t="s">
        <v>394</v>
      </c>
      <c r="F73" t="s">
        <v>10</v>
      </c>
      <c r="H73" t="s">
        <v>255</v>
      </c>
      <c r="I73" s="3">
        <v>32888</v>
      </c>
    </row>
    <row r="74" spans="1:9" x14ac:dyDescent="0.25">
      <c r="A74">
        <v>172</v>
      </c>
      <c r="B74" t="s">
        <v>395</v>
      </c>
      <c r="C74" t="s">
        <v>252</v>
      </c>
      <c r="D74" t="s">
        <v>258</v>
      </c>
      <c r="E74" t="s">
        <v>396</v>
      </c>
      <c r="F74" t="s">
        <v>10</v>
      </c>
      <c r="G74" t="s">
        <v>268</v>
      </c>
      <c r="H74" t="s">
        <v>269</v>
      </c>
      <c r="I74" s="3">
        <v>32888</v>
      </c>
    </row>
    <row r="75" spans="1:9" x14ac:dyDescent="0.25">
      <c r="A75">
        <v>173</v>
      </c>
      <c r="B75" t="s">
        <v>397</v>
      </c>
      <c r="C75" t="s">
        <v>252</v>
      </c>
      <c r="D75" t="s">
        <v>258</v>
      </c>
      <c r="E75" t="s">
        <v>398</v>
      </c>
      <c r="F75" t="s">
        <v>10</v>
      </c>
      <c r="I75" s="3">
        <v>32888</v>
      </c>
    </row>
    <row r="76" spans="1:9" x14ac:dyDescent="0.25">
      <c r="A76">
        <v>174</v>
      </c>
      <c r="B76" t="s">
        <v>173</v>
      </c>
      <c r="C76" t="s">
        <v>252</v>
      </c>
      <c r="D76" t="s">
        <v>258</v>
      </c>
      <c r="E76" t="s">
        <v>399</v>
      </c>
      <c r="F76" t="s">
        <v>10</v>
      </c>
      <c r="G76" t="s">
        <v>268</v>
      </c>
      <c r="H76" t="s">
        <v>269</v>
      </c>
      <c r="I76" s="3">
        <v>32888</v>
      </c>
    </row>
    <row r="77" spans="1:9" x14ac:dyDescent="0.25">
      <c r="A77">
        <v>175</v>
      </c>
      <c r="B77" t="s">
        <v>400</v>
      </c>
      <c r="C77" t="s">
        <v>252</v>
      </c>
      <c r="D77" t="s">
        <v>401</v>
      </c>
      <c r="E77" t="s">
        <v>402</v>
      </c>
      <c r="F77" t="s">
        <v>10</v>
      </c>
      <c r="H77" t="s">
        <v>255</v>
      </c>
      <c r="I77" s="3">
        <v>32888</v>
      </c>
    </row>
    <row r="78" spans="1:9" x14ac:dyDescent="0.25">
      <c r="A78">
        <v>176</v>
      </c>
      <c r="B78" t="s">
        <v>403</v>
      </c>
      <c r="C78" t="s">
        <v>252</v>
      </c>
      <c r="D78" t="s">
        <v>404</v>
      </c>
      <c r="E78" t="s">
        <v>405</v>
      </c>
      <c r="F78" t="s">
        <v>10</v>
      </c>
      <c r="H78" t="s">
        <v>255</v>
      </c>
      <c r="I78" s="3">
        <v>32888</v>
      </c>
    </row>
    <row r="79" spans="1:9" x14ac:dyDescent="0.25">
      <c r="A79">
        <v>177</v>
      </c>
      <c r="B79" t="s">
        <v>163</v>
      </c>
      <c r="C79" t="s">
        <v>252</v>
      </c>
      <c r="D79" t="s">
        <v>258</v>
      </c>
      <c r="E79" t="s">
        <v>406</v>
      </c>
      <c r="F79" t="s">
        <v>10</v>
      </c>
      <c r="G79" t="s">
        <v>268</v>
      </c>
      <c r="H79" t="s">
        <v>269</v>
      </c>
      <c r="I79" s="3">
        <v>32888</v>
      </c>
    </row>
    <row r="80" spans="1:9" x14ac:dyDescent="0.25">
      <c r="A80">
        <v>178</v>
      </c>
      <c r="B80" t="s">
        <v>407</v>
      </c>
      <c r="C80" t="s">
        <v>252</v>
      </c>
      <c r="D80" t="s">
        <v>258</v>
      </c>
      <c r="E80" t="s">
        <v>408</v>
      </c>
      <c r="F80" t="s">
        <v>10</v>
      </c>
      <c r="G80" t="s">
        <v>263</v>
      </c>
      <c r="H80" t="s">
        <v>385</v>
      </c>
      <c r="I80" s="3">
        <v>32888</v>
      </c>
    </row>
    <row r="81" spans="1:9" x14ac:dyDescent="0.25">
      <c r="A81">
        <v>180</v>
      </c>
      <c r="B81" t="s">
        <v>409</v>
      </c>
      <c r="C81" t="s">
        <v>252</v>
      </c>
      <c r="D81" t="s">
        <v>253</v>
      </c>
      <c r="E81" t="s">
        <v>410</v>
      </c>
      <c r="F81" t="s">
        <v>10</v>
      </c>
      <c r="H81" t="s">
        <v>255</v>
      </c>
      <c r="I81" s="3">
        <v>32888</v>
      </c>
    </row>
    <row r="82" spans="1:9" x14ac:dyDescent="0.25">
      <c r="A82">
        <v>181</v>
      </c>
      <c r="B82" t="s">
        <v>127</v>
      </c>
      <c r="C82" t="s">
        <v>252</v>
      </c>
      <c r="D82" t="s">
        <v>258</v>
      </c>
      <c r="E82" t="s">
        <v>411</v>
      </c>
      <c r="F82" t="s">
        <v>10</v>
      </c>
      <c r="I82" s="3">
        <v>32888</v>
      </c>
    </row>
    <row r="83" spans="1:9" x14ac:dyDescent="0.25">
      <c r="A83">
        <v>182</v>
      </c>
      <c r="B83" t="s">
        <v>412</v>
      </c>
      <c r="C83" t="s">
        <v>252</v>
      </c>
      <c r="D83" t="s">
        <v>294</v>
      </c>
      <c r="E83" t="s">
        <v>413</v>
      </c>
      <c r="F83" t="s">
        <v>10</v>
      </c>
      <c r="H83" t="s">
        <v>255</v>
      </c>
      <c r="I83" s="3">
        <v>32888</v>
      </c>
    </row>
    <row r="84" spans="1:9" x14ac:dyDescent="0.25">
      <c r="A84">
        <v>185</v>
      </c>
      <c r="B84" t="s">
        <v>414</v>
      </c>
      <c r="C84" t="s">
        <v>252</v>
      </c>
      <c r="D84" t="s">
        <v>258</v>
      </c>
      <c r="E84" t="s">
        <v>415</v>
      </c>
      <c r="F84" t="s">
        <v>10</v>
      </c>
      <c r="H84" t="s">
        <v>255</v>
      </c>
      <c r="I84" s="3">
        <v>32888</v>
      </c>
    </row>
    <row r="85" spans="1:9" x14ac:dyDescent="0.25">
      <c r="A85">
        <v>201</v>
      </c>
      <c r="B85" t="s">
        <v>416</v>
      </c>
      <c r="C85" t="s">
        <v>252</v>
      </c>
      <c r="D85" t="s">
        <v>258</v>
      </c>
      <c r="E85" t="s">
        <v>417</v>
      </c>
      <c r="F85" t="s">
        <v>10</v>
      </c>
      <c r="G85" t="s">
        <v>331</v>
      </c>
      <c r="H85" t="s">
        <v>332</v>
      </c>
      <c r="I85" s="3">
        <v>33088</v>
      </c>
    </row>
    <row r="86" spans="1:9" x14ac:dyDescent="0.25">
      <c r="A86">
        <v>202</v>
      </c>
      <c r="B86" t="s">
        <v>48</v>
      </c>
      <c r="C86" t="s">
        <v>252</v>
      </c>
      <c r="D86" t="s">
        <v>258</v>
      </c>
      <c r="E86" t="s">
        <v>418</v>
      </c>
      <c r="F86" t="s">
        <v>10</v>
      </c>
      <c r="G86" t="s">
        <v>268</v>
      </c>
      <c r="H86" t="s">
        <v>269</v>
      </c>
      <c r="I86" s="3">
        <v>33088</v>
      </c>
    </row>
    <row r="87" spans="1:9" x14ac:dyDescent="0.25">
      <c r="A87">
        <v>203</v>
      </c>
      <c r="B87" t="s">
        <v>419</v>
      </c>
      <c r="C87" t="s">
        <v>252</v>
      </c>
      <c r="D87" t="s">
        <v>258</v>
      </c>
      <c r="E87" t="s">
        <v>420</v>
      </c>
      <c r="F87" t="s">
        <v>10</v>
      </c>
      <c r="G87" t="s">
        <v>268</v>
      </c>
      <c r="H87" t="s">
        <v>269</v>
      </c>
      <c r="I87" s="3">
        <v>33088</v>
      </c>
    </row>
    <row r="88" spans="1:9" x14ac:dyDescent="0.25">
      <c r="A88">
        <v>204</v>
      </c>
      <c r="B88" t="s">
        <v>421</v>
      </c>
      <c r="C88" t="s">
        <v>252</v>
      </c>
      <c r="D88" t="s">
        <v>258</v>
      </c>
      <c r="E88" t="s">
        <v>422</v>
      </c>
      <c r="F88" t="s">
        <v>10</v>
      </c>
      <c r="H88" t="s">
        <v>255</v>
      </c>
      <c r="I88" s="3">
        <v>33088</v>
      </c>
    </row>
    <row r="89" spans="1:9" x14ac:dyDescent="0.25">
      <c r="A89">
        <v>205</v>
      </c>
      <c r="B89" t="s">
        <v>423</v>
      </c>
      <c r="C89" t="s">
        <v>252</v>
      </c>
      <c r="D89" t="s">
        <v>258</v>
      </c>
      <c r="E89" t="s">
        <v>424</v>
      </c>
      <c r="F89" t="s">
        <v>10</v>
      </c>
      <c r="I89" s="3">
        <v>33088</v>
      </c>
    </row>
    <row r="90" spans="1:9" x14ac:dyDescent="0.25">
      <c r="A90">
        <v>206</v>
      </c>
      <c r="B90" t="s">
        <v>425</v>
      </c>
      <c r="C90" t="s">
        <v>252</v>
      </c>
      <c r="D90" t="s">
        <v>258</v>
      </c>
      <c r="E90" t="s">
        <v>426</v>
      </c>
      <c r="F90" t="s">
        <v>10</v>
      </c>
      <c r="G90" t="s">
        <v>268</v>
      </c>
      <c r="H90" t="s">
        <v>269</v>
      </c>
      <c r="I90" s="3">
        <v>33088</v>
      </c>
    </row>
    <row r="91" spans="1:9" x14ac:dyDescent="0.25">
      <c r="A91">
        <v>207</v>
      </c>
      <c r="B91" t="s">
        <v>427</v>
      </c>
      <c r="C91" t="s">
        <v>252</v>
      </c>
      <c r="D91" t="s">
        <v>258</v>
      </c>
      <c r="E91" t="s">
        <v>428</v>
      </c>
      <c r="F91" t="s">
        <v>10</v>
      </c>
      <c r="G91" t="s">
        <v>325</v>
      </c>
      <c r="H91" t="s">
        <v>326</v>
      </c>
      <c r="I91" s="3">
        <v>33098</v>
      </c>
    </row>
    <row r="92" spans="1:9" x14ac:dyDescent="0.25">
      <c r="A92">
        <v>208</v>
      </c>
      <c r="B92" t="s">
        <v>236</v>
      </c>
      <c r="C92" t="s">
        <v>252</v>
      </c>
      <c r="D92" t="s">
        <v>258</v>
      </c>
      <c r="E92" t="s">
        <v>429</v>
      </c>
      <c r="F92" t="s">
        <v>10</v>
      </c>
      <c r="G92" t="s">
        <v>268</v>
      </c>
      <c r="H92" t="s">
        <v>269</v>
      </c>
      <c r="I92" s="3">
        <v>33098</v>
      </c>
    </row>
    <row r="93" spans="1:9" x14ac:dyDescent="0.25">
      <c r="A93">
        <v>209</v>
      </c>
      <c r="B93" t="s">
        <v>430</v>
      </c>
      <c r="C93" t="s">
        <v>252</v>
      </c>
      <c r="D93" t="s">
        <v>253</v>
      </c>
      <c r="E93" t="s">
        <v>431</v>
      </c>
      <c r="F93" t="s">
        <v>10</v>
      </c>
      <c r="H93" t="s">
        <v>255</v>
      </c>
      <c r="I93" s="3">
        <v>33105</v>
      </c>
    </row>
    <row r="94" spans="1:9" x14ac:dyDescent="0.25">
      <c r="A94">
        <v>213</v>
      </c>
      <c r="B94" t="s">
        <v>432</v>
      </c>
      <c r="C94" t="s">
        <v>252</v>
      </c>
      <c r="D94" t="s">
        <v>258</v>
      </c>
      <c r="E94" t="s">
        <v>433</v>
      </c>
      <c r="F94" t="s">
        <v>10</v>
      </c>
      <c r="G94" t="s">
        <v>325</v>
      </c>
      <c r="H94" t="s">
        <v>326</v>
      </c>
      <c r="I94" s="3">
        <v>33137</v>
      </c>
    </row>
    <row r="95" spans="1:9" x14ac:dyDescent="0.25">
      <c r="A95">
        <v>215</v>
      </c>
      <c r="B95" t="s">
        <v>434</v>
      </c>
      <c r="C95" t="s">
        <v>252</v>
      </c>
      <c r="D95" t="s">
        <v>258</v>
      </c>
      <c r="E95" t="s">
        <v>435</v>
      </c>
      <c r="F95" t="s">
        <v>10</v>
      </c>
      <c r="G95" t="s">
        <v>260</v>
      </c>
      <c r="H95" t="s">
        <v>261</v>
      </c>
      <c r="I95" s="3">
        <v>33137</v>
      </c>
    </row>
    <row r="96" spans="1:9" x14ac:dyDescent="0.25">
      <c r="A96">
        <v>216</v>
      </c>
      <c r="B96" t="s">
        <v>436</v>
      </c>
      <c r="C96" t="s">
        <v>252</v>
      </c>
      <c r="D96" t="s">
        <v>258</v>
      </c>
      <c r="E96" t="s">
        <v>437</v>
      </c>
      <c r="F96" t="s">
        <v>10</v>
      </c>
      <c r="H96" t="s">
        <v>438</v>
      </c>
      <c r="I96" s="3">
        <v>33137</v>
      </c>
    </row>
    <row r="97" spans="1:9" x14ac:dyDescent="0.25">
      <c r="A97">
        <v>217</v>
      </c>
      <c r="B97" t="s">
        <v>141</v>
      </c>
      <c r="C97" t="s">
        <v>252</v>
      </c>
      <c r="D97" t="s">
        <v>258</v>
      </c>
      <c r="E97" t="s">
        <v>439</v>
      </c>
      <c r="F97" t="s">
        <v>10</v>
      </c>
      <c r="G97" t="s">
        <v>325</v>
      </c>
      <c r="H97" t="s">
        <v>326</v>
      </c>
      <c r="I97" s="3">
        <v>33137</v>
      </c>
    </row>
    <row r="98" spans="1:9" x14ac:dyDescent="0.25">
      <c r="A98">
        <v>218</v>
      </c>
      <c r="B98" t="s">
        <v>231</v>
      </c>
      <c r="C98" t="s">
        <v>252</v>
      </c>
      <c r="D98" t="s">
        <v>258</v>
      </c>
      <c r="E98" t="s">
        <v>440</v>
      </c>
      <c r="F98" t="s">
        <v>10</v>
      </c>
      <c r="H98" t="s">
        <v>255</v>
      </c>
      <c r="I98" s="3">
        <v>33137</v>
      </c>
    </row>
    <row r="99" spans="1:9" x14ac:dyDescent="0.25">
      <c r="A99">
        <v>219</v>
      </c>
      <c r="B99" t="s">
        <v>100</v>
      </c>
      <c r="C99" t="s">
        <v>252</v>
      </c>
      <c r="D99" t="s">
        <v>258</v>
      </c>
      <c r="E99" t="s">
        <v>441</v>
      </c>
      <c r="F99" t="s">
        <v>10</v>
      </c>
      <c r="G99" t="s">
        <v>331</v>
      </c>
      <c r="H99" t="s">
        <v>332</v>
      </c>
      <c r="I99" s="3">
        <v>33137</v>
      </c>
    </row>
    <row r="100" spans="1:9" x14ac:dyDescent="0.25">
      <c r="A100">
        <v>220</v>
      </c>
      <c r="B100" t="s">
        <v>442</v>
      </c>
      <c r="C100" t="s">
        <v>252</v>
      </c>
      <c r="D100" t="s">
        <v>253</v>
      </c>
      <c r="E100" t="s">
        <v>443</v>
      </c>
      <c r="F100" t="s">
        <v>10</v>
      </c>
      <c r="G100" t="s">
        <v>325</v>
      </c>
      <c r="H100" t="s">
        <v>326</v>
      </c>
      <c r="I100" s="3">
        <v>33137</v>
      </c>
    </row>
    <row r="101" spans="1:9" x14ac:dyDescent="0.25">
      <c r="A101">
        <v>221</v>
      </c>
      <c r="B101" t="s">
        <v>164</v>
      </c>
      <c r="C101" t="s">
        <v>252</v>
      </c>
      <c r="D101" t="s">
        <v>444</v>
      </c>
      <c r="E101" t="s">
        <v>445</v>
      </c>
      <c r="F101" t="s">
        <v>10</v>
      </c>
      <c r="H101" t="s">
        <v>255</v>
      </c>
      <c r="I101" s="3">
        <v>33137</v>
      </c>
    </row>
    <row r="102" spans="1:9" x14ac:dyDescent="0.25">
      <c r="A102">
        <v>222</v>
      </c>
      <c r="B102" t="s">
        <v>218</v>
      </c>
      <c r="C102" t="s">
        <v>252</v>
      </c>
      <c r="D102" t="s">
        <v>258</v>
      </c>
      <c r="E102" t="s">
        <v>446</v>
      </c>
      <c r="F102" t="s">
        <v>10</v>
      </c>
      <c r="G102" t="s">
        <v>268</v>
      </c>
      <c r="H102" t="s">
        <v>269</v>
      </c>
      <c r="I102" s="3">
        <v>33137</v>
      </c>
    </row>
    <row r="103" spans="1:9" x14ac:dyDescent="0.25">
      <c r="A103">
        <v>223</v>
      </c>
      <c r="B103" t="s">
        <v>447</v>
      </c>
      <c r="C103" t="s">
        <v>252</v>
      </c>
      <c r="D103" t="s">
        <v>294</v>
      </c>
      <c r="E103" t="s">
        <v>448</v>
      </c>
      <c r="F103" t="s">
        <v>10</v>
      </c>
      <c r="H103" t="s">
        <v>255</v>
      </c>
      <c r="I103" s="3">
        <v>33137</v>
      </c>
    </row>
    <row r="104" spans="1:9" x14ac:dyDescent="0.25">
      <c r="A104">
        <v>224</v>
      </c>
      <c r="B104" t="s">
        <v>449</v>
      </c>
      <c r="C104" t="s">
        <v>252</v>
      </c>
      <c r="D104" t="s">
        <v>258</v>
      </c>
      <c r="E104" t="s">
        <v>450</v>
      </c>
      <c r="F104" t="s">
        <v>10</v>
      </c>
      <c r="H104" t="s">
        <v>255</v>
      </c>
      <c r="I104" s="3">
        <v>33137</v>
      </c>
    </row>
    <row r="105" spans="1:9" x14ac:dyDescent="0.25">
      <c r="A105">
        <v>225</v>
      </c>
      <c r="B105" t="s">
        <v>130</v>
      </c>
      <c r="C105" t="s">
        <v>252</v>
      </c>
      <c r="D105" t="s">
        <v>258</v>
      </c>
      <c r="E105" t="s">
        <v>451</v>
      </c>
      <c r="F105" t="s">
        <v>10</v>
      </c>
      <c r="G105" t="s">
        <v>331</v>
      </c>
      <c r="H105" t="s">
        <v>332</v>
      </c>
      <c r="I105" s="3">
        <v>33137</v>
      </c>
    </row>
    <row r="106" spans="1:9" x14ac:dyDescent="0.25">
      <c r="A106">
        <v>243</v>
      </c>
      <c r="B106" t="s">
        <v>452</v>
      </c>
      <c r="C106" t="s">
        <v>252</v>
      </c>
      <c r="D106" t="s">
        <v>258</v>
      </c>
      <c r="E106" t="s">
        <v>453</v>
      </c>
      <c r="F106" t="s">
        <v>51</v>
      </c>
      <c r="G106" t="s">
        <v>268</v>
      </c>
      <c r="H106" t="s">
        <v>269</v>
      </c>
      <c r="I106" s="3">
        <v>33443</v>
      </c>
    </row>
    <row r="107" spans="1:9" x14ac:dyDescent="0.25">
      <c r="A107">
        <v>260</v>
      </c>
      <c r="B107" t="s">
        <v>454</v>
      </c>
      <c r="C107" t="s">
        <v>455</v>
      </c>
      <c r="D107" t="s">
        <v>258</v>
      </c>
      <c r="E107" t="s">
        <v>456</v>
      </c>
      <c r="G107" t="s">
        <v>268</v>
      </c>
      <c r="H107" t="s">
        <v>269</v>
      </c>
      <c r="I107" s="3">
        <v>33735</v>
      </c>
    </row>
    <row r="108" spans="1:9" x14ac:dyDescent="0.25">
      <c r="A108">
        <v>269</v>
      </c>
      <c r="B108" t="s">
        <v>457</v>
      </c>
      <c r="C108" t="s">
        <v>252</v>
      </c>
      <c r="D108" t="s">
        <v>258</v>
      </c>
      <c r="E108" t="s">
        <v>458</v>
      </c>
      <c r="F108" t="s">
        <v>10</v>
      </c>
      <c r="H108" t="s">
        <v>255</v>
      </c>
      <c r="I108" s="3">
        <v>33921</v>
      </c>
    </row>
    <row r="109" spans="1:9" x14ac:dyDescent="0.25">
      <c r="A109">
        <v>273</v>
      </c>
      <c r="B109" t="s">
        <v>459</v>
      </c>
      <c r="C109" t="s">
        <v>252</v>
      </c>
      <c r="D109" t="s">
        <v>258</v>
      </c>
      <c r="E109" t="s">
        <v>460</v>
      </c>
      <c r="F109" t="s">
        <v>51</v>
      </c>
      <c r="G109" t="s">
        <v>268</v>
      </c>
      <c r="H109" t="s">
        <v>269</v>
      </c>
      <c r="I109" s="3">
        <v>34051</v>
      </c>
    </row>
    <row r="110" spans="1:9" x14ac:dyDescent="0.25">
      <c r="A110">
        <v>274</v>
      </c>
      <c r="B110" t="s">
        <v>461</v>
      </c>
      <c r="C110" t="s">
        <v>252</v>
      </c>
      <c r="D110" t="s">
        <v>258</v>
      </c>
      <c r="E110" t="s">
        <v>462</v>
      </c>
      <c r="F110" t="s">
        <v>10</v>
      </c>
      <c r="G110" t="s">
        <v>284</v>
      </c>
      <c r="H110" t="s">
        <v>285</v>
      </c>
      <c r="I110" s="3">
        <v>34051</v>
      </c>
    </row>
    <row r="111" spans="1:9" x14ac:dyDescent="0.25">
      <c r="A111">
        <v>275</v>
      </c>
      <c r="B111" t="s">
        <v>463</v>
      </c>
      <c r="C111" t="s">
        <v>252</v>
      </c>
      <c r="D111" t="s">
        <v>258</v>
      </c>
      <c r="E111" t="s">
        <v>464</v>
      </c>
      <c r="F111" t="s">
        <v>10</v>
      </c>
      <c r="G111" t="s">
        <v>268</v>
      </c>
      <c r="H111" t="s">
        <v>269</v>
      </c>
      <c r="I111" s="3">
        <v>34051</v>
      </c>
    </row>
    <row r="112" spans="1:9" x14ac:dyDescent="0.25">
      <c r="A112">
        <v>276</v>
      </c>
      <c r="B112" t="s">
        <v>465</v>
      </c>
      <c r="C112" t="s">
        <v>252</v>
      </c>
      <c r="D112" t="s">
        <v>258</v>
      </c>
      <c r="E112" t="s">
        <v>466</v>
      </c>
      <c r="F112" t="s">
        <v>10</v>
      </c>
      <c r="H112" t="s">
        <v>255</v>
      </c>
      <c r="I112" s="3">
        <v>34051</v>
      </c>
    </row>
    <row r="113" spans="1:9" x14ac:dyDescent="0.25">
      <c r="A113">
        <v>277</v>
      </c>
      <c r="B113" t="s">
        <v>467</v>
      </c>
      <c r="C113" t="s">
        <v>252</v>
      </c>
      <c r="D113" t="s">
        <v>258</v>
      </c>
      <c r="E113" t="s">
        <v>468</v>
      </c>
      <c r="F113" t="s">
        <v>10</v>
      </c>
      <c r="G113" t="s">
        <v>331</v>
      </c>
      <c r="H113" t="s">
        <v>332</v>
      </c>
      <c r="I113" s="3">
        <v>34051</v>
      </c>
    </row>
    <row r="114" spans="1:9" x14ac:dyDescent="0.25">
      <c r="A114">
        <v>278</v>
      </c>
      <c r="B114" t="s">
        <v>469</v>
      </c>
      <c r="C114" t="s">
        <v>252</v>
      </c>
      <c r="D114" t="s">
        <v>258</v>
      </c>
      <c r="E114" t="s">
        <v>470</v>
      </c>
      <c r="F114" t="s">
        <v>10</v>
      </c>
      <c r="G114" t="s">
        <v>260</v>
      </c>
      <c r="H114" t="s">
        <v>261</v>
      </c>
      <c r="I114" s="3">
        <v>34051</v>
      </c>
    </row>
    <row r="115" spans="1:9" x14ac:dyDescent="0.25">
      <c r="A115">
        <v>280</v>
      </c>
      <c r="B115" t="s">
        <v>471</v>
      </c>
      <c r="C115" t="s">
        <v>252</v>
      </c>
      <c r="D115" t="s">
        <v>258</v>
      </c>
      <c r="E115" t="s">
        <v>472</v>
      </c>
      <c r="F115" t="s">
        <v>10</v>
      </c>
      <c r="G115" t="s">
        <v>268</v>
      </c>
      <c r="H115" t="s">
        <v>269</v>
      </c>
      <c r="I115" s="3">
        <v>34051</v>
      </c>
    </row>
    <row r="116" spans="1:9" x14ac:dyDescent="0.25">
      <c r="A116">
        <v>281</v>
      </c>
      <c r="B116" t="s">
        <v>35</v>
      </c>
      <c r="C116" t="s">
        <v>252</v>
      </c>
      <c r="D116" t="s">
        <v>258</v>
      </c>
      <c r="E116" t="s">
        <v>473</v>
      </c>
      <c r="F116" t="s">
        <v>10</v>
      </c>
      <c r="G116" t="s">
        <v>303</v>
      </c>
      <c r="H116" t="s">
        <v>261</v>
      </c>
      <c r="I116" s="3">
        <v>34051</v>
      </c>
    </row>
    <row r="117" spans="1:9" x14ac:dyDescent="0.25">
      <c r="A117">
        <v>282</v>
      </c>
      <c r="B117" t="s">
        <v>151</v>
      </c>
      <c r="C117" t="s">
        <v>252</v>
      </c>
      <c r="D117" t="s">
        <v>258</v>
      </c>
      <c r="E117" t="s">
        <v>474</v>
      </c>
      <c r="F117" t="s">
        <v>10</v>
      </c>
      <c r="G117" t="s">
        <v>260</v>
      </c>
      <c r="H117" t="s">
        <v>261</v>
      </c>
      <c r="I117" s="3">
        <v>34051</v>
      </c>
    </row>
    <row r="118" spans="1:9" x14ac:dyDescent="0.25">
      <c r="A118">
        <v>285</v>
      </c>
      <c r="B118" t="s">
        <v>170</v>
      </c>
      <c r="C118" t="s">
        <v>252</v>
      </c>
      <c r="D118" t="s">
        <v>258</v>
      </c>
      <c r="E118" t="s">
        <v>475</v>
      </c>
      <c r="F118" t="s">
        <v>10</v>
      </c>
      <c r="G118" t="s">
        <v>268</v>
      </c>
      <c r="H118" t="s">
        <v>269</v>
      </c>
      <c r="I118" s="3">
        <v>34071</v>
      </c>
    </row>
    <row r="119" spans="1:9" x14ac:dyDescent="0.25">
      <c r="A119">
        <v>286</v>
      </c>
      <c r="B119" t="s">
        <v>476</v>
      </c>
      <c r="C119" t="s">
        <v>252</v>
      </c>
      <c r="D119" t="s">
        <v>258</v>
      </c>
      <c r="E119" t="s">
        <v>477</v>
      </c>
      <c r="F119" t="s">
        <v>51</v>
      </c>
      <c r="G119" t="s">
        <v>478</v>
      </c>
      <c r="H119" t="s">
        <v>318</v>
      </c>
      <c r="I119" s="3">
        <v>34073</v>
      </c>
    </row>
    <row r="120" spans="1:9" x14ac:dyDescent="0.25">
      <c r="A120">
        <v>287</v>
      </c>
      <c r="B120" t="s">
        <v>479</v>
      </c>
      <c r="C120" t="s">
        <v>252</v>
      </c>
      <c r="D120" t="s">
        <v>404</v>
      </c>
      <c r="E120" t="s">
        <v>480</v>
      </c>
      <c r="F120" t="s">
        <v>10</v>
      </c>
      <c r="H120" t="s">
        <v>255</v>
      </c>
      <c r="I120" s="3">
        <v>34075</v>
      </c>
    </row>
    <row r="121" spans="1:9" x14ac:dyDescent="0.25">
      <c r="A121">
        <v>294</v>
      </c>
      <c r="B121" t="s">
        <v>125</v>
      </c>
      <c r="C121" t="s">
        <v>252</v>
      </c>
      <c r="D121" t="s">
        <v>258</v>
      </c>
      <c r="E121" t="s">
        <v>481</v>
      </c>
      <c r="F121" t="s">
        <v>10</v>
      </c>
      <c r="G121" t="s">
        <v>268</v>
      </c>
      <c r="H121" t="s">
        <v>269</v>
      </c>
      <c r="I121" s="3">
        <v>34145</v>
      </c>
    </row>
    <row r="122" spans="1:9" x14ac:dyDescent="0.25">
      <c r="A122">
        <v>295</v>
      </c>
      <c r="B122" t="s">
        <v>482</v>
      </c>
      <c r="C122" t="s">
        <v>252</v>
      </c>
      <c r="D122" t="s">
        <v>258</v>
      </c>
      <c r="E122" t="s">
        <v>483</v>
      </c>
      <c r="F122" t="s">
        <v>10</v>
      </c>
      <c r="H122" t="s">
        <v>255</v>
      </c>
      <c r="I122" s="3">
        <v>34145</v>
      </c>
    </row>
    <row r="123" spans="1:9" x14ac:dyDescent="0.25">
      <c r="A123">
        <v>296</v>
      </c>
      <c r="B123" t="s">
        <v>484</v>
      </c>
      <c r="C123" t="s">
        <v>252</v>
      </c>
      <c r="D123" t="s">
        <v>258</v>
      </c>
      <c r="E123" t="s">
        <v>485</v>
      </c>
      <c r="F123" t="s">
        <v>10</v>
      </c>
      <c r="G123" t="s">
        <v>284</v>
      </c>
      <c r="H123" t="s">
        <v>285</v>
      </c>
      <c r="I123" s="3">
        <v>34145</v>
      </c>
    </row>
    <row r="124" spans="1:9" x14ac:dyDescent="0.25">
      <c r="A124">
        <v>298</v>
      </c>
      <c r="B124" t="s">
        <v>217</v>
      </c>
      <c r="C124" t="s">
        <v>252</v>
      </c>
      <c r="D124" t="s">
        <v>404</v>
      </c>
      <c r="E124" t="s">
        <v>486</v>
      </c>
      <c r="F124" t="s">
        <v>10</v>
      </c>
      <c r="H124" t="s">
        <v>255</v>
      </c>
      <c r="I124" s="3">
        <v>34145</v>
      </c>
    </row>
    <row r="125" spans="1:9" x14ac:dyDescent="0.25">
      <c r="A125">
        <v>300</v>
      </c>
      <c r="B125" t="s">
        <v>103</v>
      </c>
      <c r="C125" t="s">
        <v>252</v>
      </c>
      <c r="D125" t="s">
        <v>258</v>
      </c>
      <c r="E125" t="s">
        <v>487</v>
      </c>
      <c r="F125" t="s">
        <v>10</v>
      </c>
      <c r="G125" t="s">
        <v>325</v>
      </c>
      <c r="H125" t="s">
        <v>326</v>
      </c>
      <c r="I125" s="3">
        <v>34157</v>
      </c>
    </row>
    <row r="126" spans="1:9" x14ac:dyDescent="0.25">
      <c r="A126">
        <v>304</v>
      </c>
      <c r="B126" t="s">
        <v>488</v>
      </c>
      <c r="C126" t="s">
        <v>252</v>
      </c>
      <c r="D126" t="s">
        <v>253</v>
      </c>
      <c r="E126" t="s">
        <v>489</v>
      </c>
      <c r="F126" t="s">
        <v>51</v>
      </c>
      <c r="H126" t="s">
        <v>255</v>
      </c>
      <c r="I126" s="3">
        <v>34211</v>
      </c>
    </row>
    <row r="127" spans="1:9" x14ac:dyDescent="0.25">
      <c r="A127">
        <v>305</v>
      </c>
      <c r="B127" t="s">
        <v>490</v>
      </c>
      <c r="C127" t="s">
        <v>252</v>
      </c>
      <c r="D127" t="s">
        <v>253</v>
      </c>
      <c r="E127" t="s">
        <v>491</v>
      </c>
      <c r="F127" t="s">
        <v>10</v>
      </c>
      <c r="H127" t="s">
        <v>255</v>
      </c>
      <c r="I127" s="3">
        <v>34213</v>
      </c>
    </row>
    <row r="128" spans="1:9" x14ac:dyDescent="0.25">
      <c r="A128">
        <v>307</v>
      </c>
      <c r="B128" t="s">
        <v>104</v>
      </c>
      <c r="C128" t="s">
        <v>252</v>
      </c>
      <c r="D128" t="s">
        <v>258</v>
      </c>
      <c r="E128" t="s">
        <v>492</v>
      </c>
      <c r="F128" t="s">
        <v>10</v>
      </c>
      <c r="H128" t="s">
        <v>493</v>
      </c>
      <c r="I128" s="3">
        <v>34214</v>
      </c>
    </row>
    <row r="129" spans="1:9" x14ac:dyDescent="0.25">
      <c r="A129">
        <v>309</v>
      </c>
      <c r="B129" t="s">
        <v>87</v>
      </c>
      <c r="C129" t="s">
        <v>252</v>
      </c>
      <c r="D129" t="s">
        <v>258</v>
      </c>
      <c r="E129" t="s">
        <v>494</v>
      </c>
      <c r="F129" t="s">
        <v>10</v>
      </c>
      <c r="G129" t="s">
        <v>260</v>
      </c>
      <c r="H129" t="s">
        <v>261</v>
      </c>
      <c r="I129" s="3">
        <v>34233</v>
      </c>
    </row>
    <row r="130" spans="1:9" x14ac:dyDescent="0.25">
      <c r="A130">
        <v>317</v>
      </c>
      <c r="B130" t="s">
        <v>495</v>
      </c>
      <c r="C130" t="s">
        <v>252</v>
      </c>
      <c r="D130" t="s">
        <v>253</v>
      </c>
      <c r="E130" t="s">
        <v>496</v>
      </c>
      <c r="F130" t="s">
        <v>10</v>
      </c>
      <c r="H130" t="s">
        <v>255</v>
      </c>
      <c r="I130" s="3">
        <v>34467</v>
      </c>
    </row>
    <row r="131" spans="1:9" x14ac:dyDescent="0.25">
      <c r="A131">
        <v>318</v>
      </c>
      <c r="B131" t="s">
        <v>497</v>
      </c>
      <c r="C131" t="s">
        <v>252</v>
      </c>
      <c r="D131" t="s">
        <v>258</v>
      </c>
      <c r="E131" t="s">
        <v>498</v>
      </c>
      <c r="F131" t="s">
        <v>10</v>
      </c>
      <c r="G131" t="s">
        <v>325</v>
      </c>
      <c r="H131" t="s">
        <v>326</v>
      </c>
      <c r="I131" s="3">
        <v>34467</v>
      </c>
    </row>
    <row r="132" spans="1:9" x14ac:dyDescent="0.25">
      <c r="A132">
        <v>319</v>
      </c>
      <c r="B132" t="s">
        <v>499</v>
      </c>
      <c r="C132" t="s">
        <v>252</v>
      </c>
      <c r="D132" t="s">
        <v>258</v>
      </c>
      <c r="E132" t="s">
        <v>500</v>
      </c>
      <c r="F132" t="s">
        <v>10</v>
      </c>
      <c r="H132" t="s">
        <v>255</v>
      </c>
      <c r="I132" s="3">
        <v>34498</v>
      </c>
    </row>
    <row r="133" spans="1:9" x14ac:dyDescent="0.25">
      <c r="A133">
        <v>328</v>
      </c>
      <c r="B133" t="s">
        <v>501</v>
      </c>
      <c r="C133" t="s">
        <v>252</v>
      </c>
      <c r="D133" t="s">
        <v>253</v>
      </c>
      <c r="E133" t="s">
        <v>502</v>
      </c>
      <c r="F133" t="s">
        <v>10</v>
      </c>
      <c r="H133" t="s">
        <v>255</v>
      </c>
      <c r="I133" s="3">
        <v>34108</v>
      </c>
    </row>
    <row r="134" spans="1:9" x14ac:dyDescent="0.25">
      <c r="A134">
        <v>337</v>
      </c>
      <c r="B134" t="s">
        <v>169</v>
      </c>
      <c r="C134" t="s">
        <v>252</v>
      </c>
      <c r="D134" t="s">
        <v>258</v>
      </c>
      <c r="E134" t="s">
        <v>503</v>
      </c>
      <c r="F134" t="s">
        <v>10</v>
      </c>
      <c r="G134" t="s">
        <v>268</v>
      </c>
      <c r="H134" t="s">
        <v>269</v>
      </c>
      <c r="I134" s="3">
        <v>34876</v>
      </c>
    </row>
    <row r="135" spans="1:9" x14ac:dyDescent="0.25">
      <c r="A135">
        <v>339</v>
      </c>
      <c r="B135" t="s">
        <v>67</v>
      </c>
      <c r="C135" t="s">
        <v>252</v>
      </c>
      <c r="D135" t="s">
        <v>258</v>
      </c>
      <c r="E135" t="s">
        <v>504</v>
      </c>
      <c r="F135" t="s">
        <v>10</v>
      </c>
      <c r="G135" t="s">
        <v>268</v>
      </c>
      <c r="H135" t="s">
        <v>269</v>
      </c>
      <c r="I135" s="3">
        <v>34904</v>
      </c>
    </row>
    <row r="136" spans="1:9" x14ac:dyDescent="0.25">
      <c r="A136">
        <v>346</v>
      </c>
      <c r="B136" t="s">
        <v>505</v>
      </c>
      <c r="C136" t="s">
        <v>252</v>
      </c>
      <c r="D136" t="s">
        <v>258</v>
      </c>
      <c r="E136" t="s">
        <v>506</v>
      </c>
      <c r="F136" t="s">
        <v>10</v>
      </c>
      <c r="G136" t="s">
        <v>268</v>
      </c>
      <c r="H136" t="s">
        <v>261</v>
      </c>
      <c r="I136" s="3">
        <v>34983</v>
      </c>
    </row>
    <row r="137" spans="1:9" x14ac:dyDescent="0.25">
      <c r="A137">
        <v>347</v>
      </c>
      <c r="B137" t="s">
        <v>507</v>
      </c>
      <c r="C137" t="s">
        <v>252</v>
      </c>
      <c r="D137" t="s">
        <v>258</v>
      </c>
      <c r="E137" t="s">
        <v>508</v>
      </c>
      <c r="F137" t="s">
        <v>10</v>
      </c>
      <c r="G137" t="s">
        <v>260</v>
      </c>
      <c r="H137" t="s">
        <v>261</v>
      </c>
      <c r="I137" s="3">
        <v>34988</v>
      </c>
    </row>
    <row r="138" spans="1:9" x14ac:dyDescent="0.25">
      <c r="A138">
        <v>349</v>
      </c>
      <c r="B138" t="s">
        <v>509</v>
      </c>
      <c r="C138" t="s">
        <v>252</v>
      </c>
      <c r="D138" t="s">
        <v>258</v>
      </c>
      <c r="E138" t="s">
        <v>510</v>
      </c>
      <c r="F138" t="s">
        <v>10</v>
      </c>
      <c r="H138" t="s">
        <v>255</v>
      </c>
      <c r="I138" s="3">
        <v>34996</v>
      </c>
    </row>
    <row r="139" spans="1:9" x14ac:dyDescent="0.25">
      <c r="A139">
        <v>351</v>
      </c>
      <c r="B139" t="s">
        <v>224</v>
      </c>
      <c r="C139" t="s">
        <v>252</v>
      </c>
      <c r="D139" t="s">
        <v>258</v>
      </c>
      <c r="E139" t="s">
        <v>511</v>
      </c>
      <c r="F139" t="s">
        <v>10</v>
      </c>
      <c r="G139" t="s">
        <v>268</v>
      </c>
      <c r="H139" t="s">
        <v>269</v>
      </c>
      <c r="I139" s="3">
        <v>35002</v>
      </c>
    </row>
    <row r="140" spans="1:9" x14ac:dyDescent="0.25">
      <c r="A140">
        <v>352</v>
      </c>
      <c r="B140" t="s">
        <v>18</v>
      </c>
      <c r="C140" t="s">
        <v>252</v>
      </c>
      <c r="D140" t="s">
        <v>258</v>
      </c>
      <c r="E140" t="s">
        <v>512</v>
      </c>
      <c r="F140" t="s">
        <v>10</v>
      </c>
      <c r="G140" t="s">
        <v>331</v>
      </c>
      <c r="H140" t="s">
        <v>332</v>
      </c>
      <c r="I140" s="3">
        <v>35003</v>
      </c>
    </row>
    <row r="141" spans="1:9" x14ac:dyDescent="0.25">
      <c r="A141">
        <v>356</v>
      </c>
      <c r="B141" t="s">
        <v>513</v>
      </c>
      <c r="C141" t="s">
        <v>252</v>
      </c>
      <c r="D141" t="s">
        <v>404</v>
      </c>
      <c r="E141" t="s">
        <v>514</v>
      </c>
      <c r="F141" t="s">
        <v>10</v>
      </c>
      <c r="H141" t="s">
        <v>255</v>
      </c>
      <c r="I141" s="3">
        <v>35153</v>
      </c>
    </row>
    <row r="142" spans="1:9" x14ac:dyDescent="0.25">
      <c r="A142">
        <v>364</v>
      </c>
      <c r="B142" t="s">
        <v>30</v>
      </c>
      <c r="C142" t="s">
        <v>252</v>
      </c>
      <c r="D142" t="s">
        <v>258</v>
      </c>
      <c r="E142" t="s">
        <v>515</v>
      </c>
      <c r="F142" t="s">
        <v>10</v>
      </c>
      <c r="G142" t="s">
        <v>260</v>
      </c>
      <c r="H142" t="s">
        <v>493</v>
      </c>
      <c r="I142" s="3">
        <v>35247</v>
      </c>
    </row>
    <row r="143" spans="1:9" x14ac:dyDescent="0.25">
      <c r="A143">
        <v>371</v>
      </c>
      <c r="B143" t="s">
        <v>181</v>
      </c>
      <c r="C143" t="s">
        <v>252</v>
      </c>
      <c r="D143" t="s">
        <v>258</v>
      </c>
      <c r="E143" t="s">
        <v>516</v>
      </c>
      <c r="F143" t="s">
        <v>51</v>
      </c>
      <c r="H143" t="s">
        <v>255</v>
      </c>
      <c r="I143" s="3">
        <v>35404</v>
      </c>
    </row>
    <row r="144" spans="1:9" x14ac:dyDescent="0.25">
      <c r="A144">
        <v>372</v>
      </c>
      <c r="B144" t="s">
        <v>517</v>
      </c>
      <c r="C144" t="s">
        <v>252</v>
      </c>
      <c r="D144" t="s">
        <v>258</v>
      </c>
      <c r="E144" t="s">
        <v>518</v>
      </c>
      <c r="F144" t="s">
        <v>51</v>
      </c>
      <c r="G144" t="s">
        <v>331</v>
      </c>
      <c r="H144" t="s">
        <v>332</v>
      </c>
      <c r="I144" s="3">
        <v>35409</v>
      </c>
    </row>
    <row r="145" spans="1:9" x14ac:dyDescent="0.25">
      <c r="A145">
        <v>382</v>
      </c>
      <c r="B145" t="s">
        <v>80</v>
      </c>
      <c r="C145" t="s">
        <v>252</v>
      </c>
      <c r="D145" t="s">
        <v>258</v>
      </c>
      <c r="E145" t="s">
        <v>519</v>
      </c>
      <c r="F145" t="s">
        <v>10</v>
      </c>
      <c r="G145" t="s">
        <v>268</v>
      </c>
      <c r="H145" t="s">
        <v>269</v>
      </c>
      <c r="I145" s="3">
        <v>35583</v>
      </c>
    </row>
    <row r="146" spans="1:9" x14ac:dyDescent="0.25">
      <c r="A146">
        <v>388</v>
      </c>
      <c r="B146" t="s">
        <v>7</v>
      </c>
      <c r="C146" t="s">
        <v>252</v>
      </c>
      <c r="D146" t="s">
        <v>258</v>
      </c>
      <c r="E146" t="s">
        <v>520</v>
      </c>
      <c r="F146" t="s">
        <v>51</v>
      </c>
      <c r="H146" t="s">
        <v>255</v>
      </c>
      <c r="I146" s="3">
        <v>35612</v>
      </c>
    </row>
    <row r="147" spans="1:9" x14ac:dyDescent="0.25">
      <c r="A147">
        <v>396</v>
      </c>
      <c r="B147" t="s">
        <v>521</v>
      </c>
      <c r="C147" t="s">
        <v>257</v>
      </c>
      <c r="D147" t="s">
        <v>258</v>
      </c>
      <c r="E147" t="s">
        <v>522</v>
      </c>
      <c r="G147" t="s">
        <v>260</v>
      </c>
      <c r="H147" t="s">
        <v>261</v>
      </c>
      <c r="I147" s="3">
        <v>35667</v>
      </c>
    </row>
    <row r="148" spans="1:9" x14ac:dyDescent="0.25">
      <c r="A148">
        <v>402</v>
      </c>
      <c r="B148" t="s">
        <v>68</v>
      </c>
      <c r="C148" t="s">
        <v>252</v>
      </c>
      <c r="D148" t="s">
        <v>258</v>
      </c>
      <c r="E148" t="s">
        <v>523</v>
      </c>
      <c r="F148" t="s">
        <v>10</v>
      </c>
      <c r="G148" t="s">
        <v>331</v>
      </c>
      <c r="H148" t="s">
        <v>332</v>
      </c>
      <c r="I148" s="3">
        <v>35723</v>
      </c>
    </row>
    <row r="149" spans="1:9" x14ac:dyDescent="0.25">
      <c r="A149">
        <v>410</v>
      </c>
      <c r="B149" t="s">
        <v>524</v>
      </c>
      <c r="C149" t="s">
        <v>252</v>
      </c>
      <c r="D149" t="s">
        <v>258</v>
      </c>
      <c r="E149" t="s">
        <v>525</v>
      </c>
      <c r="F149" t="s">
        <v>51</v>
      </c>
      <c r="G149" t="s">
        <v>331</v>
      </c>
      <c r="H149" t="s">
        <v>332</v>
      </c>
      <c r="I149" s="3">
        <v>35776</v>
      </c>
    </row>
    <row r="150" spans="1:9" x14ac:dyDescent="0.25">
      <c r="A150">
        <v>412</v>
      </c>
      <c r="B150" t="s">
        <v>63</v>
      </c>
      <c r="C150" t="s">
        <v>252</v>
      </c>
      <c r="D150" t="s">
        <v>258</v>
      </c>
      <c r="E150" t="s">
        <v>526</v>
      </c>
      <c r="F150" t="s">
        <v>10</v>
      </c>
      <c r="G150" t="s">
        <v>263</v>
      </c>
      <c r="H150" t="s">
        <v>261</v>
      </c>
      <c r="I150" s="3">
        <v>35809</v>
      </c>
    </row>
    <row r="151" spans="1:9" x14ac:dyDescent="0.25">
      <c r="A151">
        <v>423</v>
      </c>
      <c r="B151" t="s">
        <v>527</v>
      </c>
      <c r="C151" t="s">
        <v>257</v>
      </c>
      <c r="D151" t="s">
        <v>335</v>
      </c>
      <c r="E151" t="s">
        <v>528</v>
      </c>
      <c r="G151" t="s">
        <v>529</v>
      </c>
      <c r="H151" t="s">
        <v>318</v>
      </c>
      <c r="I151" s="3">
        <v>35977</v>
      </c>
    </row>
    <row r="152" spans="1:9" x14ac:dyDescent="0.25">
      <c r="A152">
        <v>441</v>
      </c>
      <c r="B152" t="s">
        <v>185</v>
      </c>
      <c r="C152" t="s">
        <v>252</v>
      </c>
      <c r="D152" t="s">
        <v>258</v>
      </c>
      <c r="E152" t="s">
        <v>530</v>
      </c>
      <c r="F152" t="s">
        <v>51</v>
      </c>
      <c r="G152" t="s">
        <v>317</v>
      </c>
      <c r="H152" t="s">
        <v>493</v>
      </c>
      <c r="I152" s="3">
        <v>36315</v>
      </c>
    </row>
    <row r="153" spans="1:9" x14ac:dyDescent="0.25">
      <c r="A153">
        <v>444</v>
      </c>
      <c r="B153" t="s">
        <v>168</v>
      </c>
      <c r="C153" t="s">
        <v>252</v>
      </c>
      <c r="D153" t="s">
        <v>258</v>
      </c>
      <c r="E153" t="s">
        <v>531</v>
      </c>
      <c r="F153" t="s">
        <v>51</v>
      </c>
      <c r="H153" t="s">
        <v>255</v>
      </c>
      <c r="I153" s="3">
        <v>36402</v>
      </c>
    </row>
    <row r="154" spans="1:9" x14ac:dyDescent="0.25">
      <c r="A154">
        <v>446</v>
      </c>
      <c r="B154" t="s">
        <v>532</v>
      </c>
      <c r="C154" t="s">
        <v>252</v>
      </c>
      <c r="D154" t="s">
        <v>258</v>
      </c>
      <c r="E154" t="s">
        <v>533</v>
      </c>
      <c r="F154" t="s">
        <v>10</v>
      </c>
      <c r="G154" t="s">
        <v>325</v>
      </c>
      <c r="H154" t="s">
        <v>326</v>
      </c>
      <c r="I154" s="3">
        <v>36465</v>
      </c>
    </row>
    <row r="155" spans="1:9" x14ac:dyDescent="0.25">
      <c r="A155">
        <v>448</v>
      </c>
      <c r="B155" t="s">
        <v>534</v>
      </c>
      <c r="C155" t="s">
        <v>252</v>
      </c>
      <c r="D155" t="s">
        <v>253</v>
      </c>
      <c r="E155" t="s">
        <v>535</v>
      </c>
      <c r="F155" t="s">
        <v>51</v>
      </c>
      <c r="H155" t="s">
        <v>255</v>
      </c>
      <c r="I155" s="3">
        <v>36495</v>
      </c>
    </row>
    <row r="156" spans="1:9" x14ac:dyDescent="0.25">
      <c r="A156">
        <v>451</v>
      </c>
      <c r="B156" t="s">
        <v>99</v>
      </c>
      <c r="C156" t="s">
        <v>252</v>
      </c>
      <c r="D156" t="s">
        <v>258</v>
      </c>
      <c r="E156" t="s">
        <v>536</v>
      </c>
      <c r="F156" t="s">
        <v>10</v>
      </c>
      <c r="G156" t="s">
        <v>268</v>
      </c>
      <c r="H156" t="s">
        <v>269</v>
      </c>
      <c r="I156" s="3">
        <v>36559</v>
      </c>
    </row>
    <row r="157" spans="1:9" x14ac:dyDescent="0.25">
      <c r="A157">
        <v>453</v>
      </c>
      <c r="B157" t="s">
        <v>537</v>
      </c>
      <c r="C157" t="s">
        <v>252</v>
      </c>
      <c r="D157" t="s">
        <v>404</v>
      </c>
      <c r="E157" t="s">
        <v>538</v>
      </c>
      <c r="F157" t="s">
        <v>10</v>
      </c>
      <c r="H157" t="s">
        <v>255</v>
      </c>
      <c r="I157" t="s">
        <v>539</v>
      </c>
    </row>
    <row r="158" spans="1:9" x14ac:dyDescent="0.25">
      <c r="A158">
        <v>457</v>
      </c>
      <c r="B158" t="s">
        <v>77</v>
      </c>
      <c r="C158" t="s">
        <v>252</v>
      </c>
      <c r="D158" t="s">
        <v>258</v>
      </c>
      <c r="E158" t="s">
        <v>540</v>
      </c>
      <c r="F158" t="s">
        <v>10</v>
      </c>
      <c r="G158" t="s">
        <v>268</v>
      </c>
      <c r="H158" t="s">
        <v>269</v>
      </c>
      <c r="I158" s="3">
        <v>36559</v>
      </c>
    </row>
    <row r="159" spans="1:9" x14ac:dyDescent="0.25">
      <c r="A159">
        <v>459</v>
      </c>
      <c r="B159" t="s">
        <v>177</v>
      </c>
      <c r="C159" t="s">
        <v>252</v>
      </c>
      <c r="D159" t="s">
        <v>258</v>
      </c>
      <c r="E159" t="s">
        <v>541</v>
      </c>
      <c r="F159" t="s">
        <v>10</v>
      </c>
      <c r="G159" t="s">
        <v>260</v>
      </c>
      <c r="H159" t="s">
        <v>261</v>
      </c>
      <c r="I159" s="3">
        <v>36559</v>
      </c>
    </row>
    <row r="160" spans="1:9" x14ac:dyDescent="0.25">
      <c r="A160">
        <v>461</v>
      </c>
      <c r="B160" t="s">
        <v>72</v>
      </c>
      <c r="C160" t="s">
        <v>252</v>
      </c>
      <c r="D160" t="s">
        <v>258</v>
      </c>
      <c r="E160" t="s">
        <v>542</v>
      </c>
      <c r="F160" t="s">
        <v>51</v>
      </c>
      <c r="G160" t="s">
        <v>268</v>
      </c>
      <c r="H160" t="s">
        <v>269</v>
      </c>
      <c r="I160" s="3">
        <v>36559</v>
      </c>
    </row>
    <row r="161" spans="1:9" x14ac:dyDescent="0.25">
      <c r="A161">
        <v>467</v>
      </c>
      <c r="B161" t="s">
        <v>543</v>
      </c>
      <c r="C161" t="s">
        <v>252</v>
      </c>
      <c r="D161" t="s">
        <v>404</v>
      </c>
      <c r="E161" t="s">
        <v>544</v>
      </c>
      <c r="F161" t="s">
        <v>10</v>
      </c>
      <c r="H161" t="s">
        <v>255</v>
      </c>
      <c r="I161" s="3">
        <v>36559</v>
      </c>
    </row>
    <row r="162" spans="1:9" x14ac:dyDescent="0.25">
      <c r="A162">
        <v>468</v>
      </c>
      <c r="B162" t="s">
        <v>78</v>
      </c>
      <c r="C162" t="s">
        <v>252</v>
      </c>
      <c r="D162" t="s">
        <v>258</v>
      </c>
      <c r="E162" t="s">
        <v>545</v>
      </c>
      <c r="F162" t="s">
        <v>10</v>
      </c>
      <c r="G162" t="s">
        <v>331</v>
      </c>
      <c r="H162" t="s">
        <v>332</v>
      </c>
      <c r="I162" s="3">
        <v>36565</v>
      </c>
    </row>
    <row r="163" spans="1:9" x14ac:dyDescent="0.25">
      <c r="A163">
        <v>484</v>
      </c>
      <c r="B163" t="s">
        <v>546</v>
      </c>
      <c r="C163" t="s">
        <v>252</v>
      </c>
      <c r="D163" t="s">
        <v>258</v>
      </c>
      <c r="E163" t="s">
        <v>547</v>
      </c>
      <c r="F163" t="s">
        <v>10</v>
      </c>
      <c r="G163" t="s">
        <v>268</v>
      </c>
      <c r="H163" t="s">
        <v>269</v>
      </c>
      <c r="I163" s="3">
        <v>36725</v>
      </c>
    </row>
    <row r="164" spans="1:9" x14ac:dyDescent="0.25">
      <c r="A164">
        <v>486</v>
      </c>
      <c r="B164" t="s">
        <v>219</v>
      </c>
      <c r="C164" t="s">
        <v>252</v>
      </c>
      <c r="D164" t="s">
        <v>258</v>
      </c>
      <c r="E164" t="s">
        <v>548</v>
      </c>
      <c r="F164" t="s">
        <v>10</v>
      </c>
      <c r="G164" t="s">
        <v>284</v>
      </c>
      <c r="H164" t="s">
        <v>285</v>
      </c>
      <c r="I164" s="3">
        <v>36739</v>
      </c>
    </row>
    <row r="165" spans="1:9" x14ac:dyDescent="0.25">
      <c r="A165">
        <v>488</v>
      </c>
      <c r="B165" t="s">
        <v>229</v>
      </c>
      <c r="C165" t="s">
        <v>252</v>
      </c>
      <c r="D165" t="s">
        <v>258</v>
      </c>
      <c r="E165" t="s">
        <v>549</v>
      </c>
      <c r="F165" t="s">
        <v>51</v>
      </c>
      <c r="G165" t="s">
        <v>268</v>
      </c>
      <c r="H165" t="s">
        <v>269</v>
      </c>
      <c r="I165" s="3">
        <v>36739</v>
      </c>
    </row>
    <row r="166" spans="1:9" x14ac:dyDescent="0.25">
      <c r="A166">
        <v>492</v>
      </c>
      <c r="B166" t="s">
        <v>550</v>
      </c>
      <c r="C166" t="s">
        <v>551</v>
      </c>
      <c r="D166" t="s">
        <v>258</v>
      </c>
      <c r="E166" t="s">
        <v>552</v>
      </c>
      <c r="G166" t="s">
        <v>260</v>
      </c>
      <c r="H166" t="s">
        <v>261</v>
      </c>
      <c r="I166" s="3">
        <v>36773</v>
      </c>
    </row>
    <row r="167" spans="1:9" x14ac:dyDescent="0.25">
      <c r="A167">
        <v>499</v>
      </c>
      <c r="B167" t="s">
        <v>553</v>
      </c>
      <c r="C167" t="s">
        <v>252</v>
      </c>
      <c r="D167" t="s">
        <v>258</v>
      </c>
      <c r="E167" t="s">
        <v>554</v>
      </c>
      <c r="F167" t="s">
        <v>51</v>
      </c>
      <c r="G167" t="s">
        <v>268</v>
      </c>
      <c r="H167" t="s">
        <v>285</v>
      </c>
      <c r="I167" s="3">
        <v>36934</v>
      </c>
    </row>
    <row r="168" spans="1:9" x14ac:dyDescent="0.25">
      <c r="A168">
        <v>503</v>
      </c>
      <c r="B168" t="s">
        <v>124</v>
      </c>
      <c r="C168" t="s">
        <v>252</v>
      </c>
      <c r="D168" t="s">
        <v>258</v>
      </c>
      <c r="E168" t="s">
        <v>555</v>
      </c>
      <c r="F168" t="s">
        <v>10</v>
      </c>
      <c r="G168" t="s">
        <v>263</v>
      </c>
      <c r="H168" t="s">
        <v>261</v>
      </c>
      <c r="I168" s="3">
        <v>37043</v>
      </c>
    </row>
    <row r="169" spans="1:9" x14ac:dyDescent="0.25">
      <c r="A169">
        <v>504</v>
      </c>
      <c r="B169" t="s">
        <v>556</v>
      </c>
      <c r="C169" t="s">
        <v>252</v>
      </c>
      <c r="D169" t="s">
        <v>258</v>
      </c>
      <c r="E169" t="s">
        <v>557</v>
      </c>
      <c r="F169" t="s">
        <v>10</v>
      </c>
      <c r="G169" t="s">
        <v>284</v>
      </c>
      <c r="H169" t="s">
        <v>285</v>
      </c>
      <c r="I169" s="3">
        <v>37043</v>
      </c>
    </row>
    <row r="170" spans="1:9" x14ac:dyDescent="0.25">
      <c r="A170">
        <v>506</v>
      </c>
      <c r="B170" t="s">
        <v>107</v>
      </c>
      <c r="C170" t="s">
        <v>252</v>
      </c>
      <c r="D170" t="s">
        <v>258</v>
      </c>
      <c r="E170" t="s">
        <v>558</v>
      </c>
      <c r="F170" t="s">
        <v>10</v>
      </c>
      <c r="G170" t="s">
        <v>303</v>
      </c>
      <c r="H170" t="s">
        <v>261</v>
      </c>
      <c r="I170" s="3">
        <v>37061</v>
      </c>
    </row>
    <row r="171" spans="1:9" x14ac:dyDescent="0.25">
      <c r="A171">
        <v>514</v>
      </c>
      <c r="B171" t="s">
        <v>187</v>
      </c>
      <c r="C171" t="s">
        <v>257</v>
      </c>
      <c r="D171" t="s">
        <v>335</v>
      </c>
      <c r="E171" t="s">
        <v>559</v>
      </c>
      <c r="G171" t="s">
        <v>325</v>
      </c>
      <c r="H171" t="s">
        <v>326</v>
      </c>
      <c r="I171" s="3">
        <v>37195</v>
      </c>
    </row>
    <row r="172" spans="1:9" x14ac:dyDescent="0.25">
      <c r="A172">
        <v>515</v>
      </c>
      <c r="B172" t="s">
        <v>123</v>
      </c>
      <c r="C172" t="s">
        <v>252</v>
      </c>
      <c r="D172" t="s">
        <v>258</v>
      </c>
      <c r="E172" t="s">
        <v>560</v>
      </c>
      <c r="F172" t="s">
        <v>51</v>
      </c>
      <c r="H172" t="s">
        <v>255</v>
      </c>
      <c r="I172" s="3">
        <v>37196</v>
      </c>
    </row>
    <row r="173" spans="1:9" x14ac:dyDescent="0.25">
      <c r="A173">
        <v>519</v>
      </c>
      <c r="B173" t="s">
        <v>143</v>
      </c>
      <c r="C173" t="s">
        <v>252</v>
      </c>
      <c r="D173" t="s">
        <v>258</v>
      </c>
      <c r="E173" t="s">
        <v>561</v>
      </c>
      <c r="F173" t="s">
        <v>10</v>
      </c>
      <c r="G173" t="s">
        <v>260</v>
      </c>
      <c r="H173" t="s">
        <v>261</v>
      </c>
      <c r="I173" s="3">
        <v>37288</v>
      </c>
    </row>
    <row r="174" spans="1:9" x14ac:dyDescent="0.25">
      <c r="A174">
        <v>520</v>
      </c>
      <c r="B174" t="s">
        <v>102</v>
      </c>
      <c r="C174" t="s">
        <v>252</v>
      </c>
      <c r="D174" t="s">
        <v>253</v>
      </c>
      <c r="E174" t="s">
        <v>562</v>
      </c>
      <c r="F174" t="s">
        <v>51</v>
      </c>
      <c r="I174" s="3">
        <v>37347</v>
      </c>
    </row>
    <row r="175" spans="1:9" x14ac:dyDescent="0.25">
      <c r="A175">
        <v>521</v>
      </c>
      <c r="B175" t="s">
        <v>563</v>
      </c>
      <c r="C175" t="s">
        <v>252</v>
      </c>
      <c r="D175" t="s">
        <v>258</v>
      </c>
      <c r="E175" t="s">
        <v>564</v>
      </c>
      <c r="F175" t="s">
        <v>51</v>
      </c>
      <c r="G175" t="s">
        <v>303</v>
      </c>
      <c r="H175" t="s">
        <v>385</v>
      </c>
      <c r="I175" s="3">
        <v>37347</v>
      </c>
    </row>
    <row r="176" spans="1:9" x14ac:dyDescent="0.25">
      <c r="A176">
        <v>527</v>
      </c>
      <c r="B176" t="s">
        <v>191</v>
      </c>
      <c r="C176" t="s">
        <v>252</v>
      </c>
      <c r="D176" t="s">
        <v>258</v>
      </c>
      <c r="E176" t="s">
        <v>565</v>
      </c>
      <c r="F176" t="s">
        <v>51</v>
      </c>
      <c r="G176" t="s">
        <v>260</v>
      </c>
      <c r="H176" t="s">
        <v>261</v>
      </c>
      <c r="I176" s="3">
        <v>37463</v>
      </c>
    </row>
    <row r="177" spans="1:9" x14ac:dyDescent="0.25">
      <c r="A177">
        <v>529</v>
      </c>
      <c r="B177" t="s">
        <v>22</v>
      </c>
      <c r="C177" t="s">
        <v>252</v>
      </c>
      <c r="D177" t="s">
        <v>258</v>
      </c>
      <c r="E177" t="s">
        <v>566</v>
      </c>
      <c r="F177" t="s">
        <v>51</v>
      </c>
      <c r="G177" t="s">
        <v>268</v>
      </c>
      <c r="H177" t="s">
        <v>269</v>
      </c>
      <c r="I177" s="3">
        <v>37502</v>
      </c>
    </row>
    <row r="178" spans="1:9" x14ac:dyDescent="0.25">
      <c r="A178">
        <v>533</v>
      </c>
      <c r="B178" t="s">
        <v>115</v>
      </c>
      <c r="C178" t="s">
        <v>252</v>
      </c>
      <c r="D178" t="s">
        <v>258</v>
      </c>
      <c r="E178" t="s">
        <v>567</v>
      </c>
      <c r="F178" t="s">
        <v>51</v>
      </c>
      <c r="G178" t="s">
        <v>331</v>
      </c>
      <c r="H178" t="s">
        <v>332</v>
      </c>
      <c r="I178" s="3">
        <v>37568</v>
      </c>
    </row>
    <row r="179" spans="1:9" x14ac:dyDescent="0.25">
      <c r="A179">
        <v>535</v>
      </c>
      <c r="B179" t="s">
        <v>200</v>
      </c>
      <c r="C179" t="s">
        <v>551</v>
      </c>
      <c r="D179" t="s">
        <v>258</v>
      </c>
      <c r="E179" t="s">
        <v>568</v>
      </c>
      <c r="G179" t="s">
        <v>317</v>
      </c>
      <c r="H179" t="s">
        <v>493</v>
      </c>
      <c r="I179" s="3">
        <v>37601</v>
      </c>
    </row>
    <row r="180" spans="1:9" x14ac:dyDescent="0.25">
      <c r="A180">
        <v>543</v>
      </c>
      <c r="B180" t="s">
        <v>569</v>
      </c>
      <c r="C180" t="s">
        <v>252</v>
      </c>
      <c r="D180" t="s">
        <v>404</v>
      </c>
      <c r="E180" t="s">
        <v>570</v>
      </c>
      <c r="F180" t="s">
        <v>51</v>
      </c>
      <c r="H180" t="s">
        <v>255</v>
      </c>
      <c r="I180" s="3">
        <v>37812</v>
      </c>
    </row>
    <row r="181" spans="1:9" x14ac:dyDescent="0.25">
      <c r="A181">
        <v>544</v>
      </c>
      <c r="B181" t="s">
        <v>571</v>
      </c>
      <c r="C181" t="s">
        <v>252</v>
      </c>
      <c r="D181" t="s">
        <v>258</v>
      </c>
      <c r="E181" t="s">
        <v>572</v>
      </c>
      <c r="F181" t="s">
        <v>51</v>
      </c>
      <c r="H181" t="s">
        <v>261</v>
      </c>
      <c r="I181" s="3">
        <v>37816</v>
      </c>
    </row>
    <row r="182" spans="1:9" x14ac:dyDescent="0.25">
      <c r="A182">
        <v>545</v>
      </c>
      <c r="B182" t="s">
        <v>159</v>
      </c>
      <c r="C182" t="s">
        <v>252</v>
      </c>
      <c r="D182" t="s">
        <v>258</v>
      </c>
      <c r="E182" t="s">
        <v>573</v>
      </c>
      <c r="F182" t="s">
        <v>10</v>
      </c>
      <c r="G182" t="s">
        <v>268</v>
      </c>
      <c r="H182" t="s">
        <v>269</v>
      </c>
      <c r="I182" s="3">
        <v>37858</v>
      </c>
    </row>
    <row r="183" spans="1:9" x14ac:dyDescent="0.25">
      <c r="A183">
        <v>550</v>
      </c>
      <c r="B183" t="s">
        <v>142</v>
      </c>
      <c r="C183" t="s">
        <v>252</v>
      </c>
      <c r="D183" t="s">
        <v>258</v>
      </c>
      <c r="E183" t="s">
        <v>574</v>
      </c>
      <c r="F183" t="s">
        <v>10</v>
      </c>
      <c r="G183" t="s">
        <v>325</v>
      </c>
      <c r="H183" t="s">
        <v>326</v>
      </c>
      <c r="I183" s="3">
        <v>37985</v>
      </c>
    </row>
    <row r="184" spans="1:9" x14ac:dyDescent="0.25">
      <c r="A184">
        <v>553</v>
      </c>
      <c r="B184" t="s">
        <v>238</v>
      </c>
      <c r="C184" t="s">
        <v>257</v>
      </c>
      <c r="D184" t="s">
        <v>258</v>
      </c>
      <c r="E184" t="s">
        <v>575</v>
      </c>
      <c r="G184" t="s">
        <v>268</v>
      </c>
      <c r="H184" t="s">
        <v>269</v>
      </c>
      <c r="I184" s="3">
        <v>38019</v>
      </c>
    </row>
    <row r="185" spans="1:9" x14ac:dyDescent="0.25">
      <c r="A185">
        <v>565</v>
      </c>
      <c r="B185" t="s">
        <v>148</v>
      </c>
      <c r="C185" t="s">
        <v>252</v>
      </c>
      <c r="D185" t="s">
        <v>258</v>
      </c>
      <c r="E185" t="s">
        <v>576</v>
      </c>
      <c r="F185" t="s">
        <v>10</v>
      </c>
      <c r="G185" t="s">
        <v>268</v>
      </c>
      <c r="H185" t="s">
        <v>269</v>
      </c>
      <c r="I185" s="3">
        <v>38106</v>
      </c>
    </row>
    <row r="186" spans="1:9" x14ac:dyDescent="0.25">
      <c r="A186">
        <v>570</v>
      </c>
      <c r="B186" t="s">
        <v>577</v>
      </c>
      <c r="C186" t="s">
        <v>551</v>
      </c>
      <c r="D186" t="s">
        <v>258</v>
      </c>
      <c r="E186" t="s">
        <v>578</v>
      </c>
      <c r="G186" t="s">
        <v>260</v>
      </c>
      <c r="H186" t="s">
        <v>261</v>
      </c>
      <c r="I186" s="3">
        <v>38131</v>
      </c>
    </row>
    <row r="187" spans="1:9" x14ac:dyDescent="0.25">
      <c r="A187">
        <v>571</v>
      </c>
      <c r="B187" t="s">
        <v>579</v>
      </c>
      <c r="C187" t="s">
        <v>252</v>
      </c>
      <c r="D187" t="s">
        <v>258</v>
      </c>
      <c r="E187" t="s">
        <v>580</v>
      </c>
      <c r="F187" t="s">
        <v>10</v>
      </c>
      <c r="I187" s="3">
        <v>38140</v>
      </c>
    </row>
    <row r="188" spans="1:9" x14ac:dyDescent="0.25">
      <c r="A188">
        <v>577</v>
      </c>
      <c r="B188" t="s">
        <v>86</v>
      </c>
      <c r="C188" t="s">
        <v>257</v>
      </c>
      <c r="D188" t="s">
        <v>258</v>
      </c>
      <c r="E188" t="s">
        <v>581</v>
      </c>
      <c r="G188" t="s">
        <v>317</v>
      </c>
      <c r="H188" t="s">
        <v>318</v>
      </c>
      <c r="I188" s="3">
        <v>38202</v>
      </c>
    </row>
    <row r="189" spans="1:9" x14ac:dyDescent="0.25">
      <c r="A189">
        <v>585</v>
      </c>
      <c r="B189" t="s">
        <v>582</v>
      </c>
      <c r="C189" t="s">
        <v>252</v>
      </c>
      <c r="D189" t="s">
        <v>404</v>
      </c>
      <c r="E189" t="s">
        <v>583</v>
      </c>
      <c r="F189" t="s">
        <v>51</v>
      </c>
      <c r="H189" t="s">
        <v>255</v>
      </c>
      <c r="I189" s="3">
        <v>38439</v>
      </c>
    </row>
    <row r="190" spans="1:9" x14ac:dyDescent="0.25">
      <c r="A190">
        <v>589</v>
      </c>
      <c r="B190" t="s">
        <v>214</v>
      </c>
      <c r="C190" t="s">
        <v>252</v>
      </c>
      <c r="D190" t="s">
        <v>258</v>
      </c>
      <c r="E190" t="s">
        <v>584</v>
      </c>
      <c r="F190" t="s">
        <v>10</v>
      </c>
      <c r="G190" t="s">
        <v>331</v>
      </c>
      <c r="H190" t="s">
        <v>332</v>
      </c>
      <c r="I190" s="3">
        <v>38457</v>
      </c>
    </row>
    <row r="191" spans="1:9" x14ac:dyDescent="0.25">
      <c r="A191">
        <v>590</v>
      </c>
      <c r="B191" t="s">
        <v>585</v>
      </c>
      <c r="C191" t="s">
        <v>257</v>
      </c>
      <c r="D191" t="s">
        <v>335</v>
      </c>
      <c r="E191" t="s">
        <v>586</v>
      </c>
      <c r="G191" t="s">
        <v>284</v>
      </c>
      <c r="H191" t="s">
        <v>285</v>
      </c>
      <c r="I191" s="3">
        <v>38474</v>
      </c>
    </row>
    <row r="192" spans="1:9" x14ac:dyDescent="0.25">
      <c r="A192">
        <v>591</v>
      </c>
      <c r="B192" t="s">
        <v>186</v>
      </c>
      <c r="C192" t="s">
        <v>257</v>
      </c>
      <c r="D192" t="s">
        <v>258</v>
      </c>
      <c r="E192" t="s">
        <v>587</v>
      </c>
      <c r="G192" t="s">
        <v>325</v>
      </c>
      <c r="H192" t="s">
        <v>326</v>
      </c>
      <c r="I192" s="3">
        <v>38495</v>
      </c>
    </row>
    <row r="193" spans="1:9" x14ac:dyDescent="0.25">
      <c r="A193">
        <v>597</v>
      </c>
      <c r="B193" t="s">
        <v>113</v>
      </c>
      <c r="C193" t="s">
        <v>252</v>
      </c>
      <c r="D193" t="s">
        <v>258</v>
      </c>
      <c r="E193" t="s">
        <v>588</v>
      </c>
      <c r="F193" t="s">
        <v>10</v>
      </c>
      <c r="H193" t="s">
        <v>255</v>
      </c>
      <c r="I193" s="3">
        <v>38615</v>
      </c>
    </row>
    <row r="194" spans="1:9" x14ac:dyDescent="0.25">
      <c r="A194">
        <v>601</v>
      </c>
      <c r="B194" t="s">
        <v>589</v>
      </c>
      <c r="C194" t="s">
        <v>252</v>
      </c>
      <c r="D194" t="s">
        <v>258</v>
      </c>
      <c r="E194" t="s">
        <v>590</v>
      </c>
      <c r="F194" t="s">
        <v>51</v>
      </c>
      <c r="G194" t="s">
        <v>268</v>
      </c>
      <c r="H194" t="s">
        <v>269</v>
      </c>
      <c r="I194" s="3">
        <v>38742</v>
      </c>
    </row>
    <row r="195" spans="1:9" x14ac:dyDescent="0.25">
      <c r="A195">
        <v>603</v>
      </c>
      <c r="B195" t="s">
        <v>591</v>
      </c>
      <c r="C195" t="s">
        <v>252</v>
      </c>
      <c r="D195" t="s">
        <v>258</v>
      </c>
      <c r="E195" t="s">
        <v>592</v>
      </c>
      <c r="F195" t="s">
        <v>51</v>
      </c>
      <c r="G195" t="s">
        <v>268</v>
      </c>
      <c r="H195" t="s">
        <v>269</v>
      </c>
      <c r="I195" s="3">
        <v>38793</v>
      </c>
    </row>
    <row r="196" spans="1:9" x14ac:dyDescent="0.25">
      <c r="A196">
        <v>615</v>
      </c>
      <c r="B196" t="s">
        <v>593</v>
      </c>
      <c r="C196" t="s">
        <v>257</v>
      </c>
      <c r="D196" t="s">
        <v>258</v>
      </c>
      <c r="E196" t="s">
        <v>594</v>
      </c>
      <c r="G196" t="s">
        <v>325</v>
      </c>
      <c r="H196" t="s">
        <v>326</v>
      </c>
      <c r="I196" s="3">
        <v>38852</v>
      </c>
    </row>
    <row r="197" spans="1:9" x14ac:dyDescent="0.25">
      <c r="A197">
        <v>616</v>
      </c>
      <c r="B197" t="s">
        <v>595</v>
      </c>
      <c r="C197" t="s">
        <v>257</v>
      </c>
      <c r="D197" t="s">
        <v>258</v>
      </c>
      <c r="E197" t="s">
        <v>596</v>
      </c>
      <c r="G197" t="s">
        <v>284</v>
      </c>
      <c r="H197" t="s">
        <v>285</v>
      </c>
      <c r="I197" s="3">
        <v>38852</v>
      </c>
    </row>
    <row r="198" spans="1:9" x14ac:dyDescent="0.25">
      <c r="A198">
        <v>625</v>
      </c>
      <c r="B198" t="s">
        <v>233</v>
      </c>
      <c r="C198" t="s">
        <v>257</v>
      </c>
      <c r="D198" t="s">
        <v>258</v>
      </c>
      <c r="E198" t="s">
        <v>597</v>
      </c>
      <c r="G198" t="s">
        <v>268</v>
      </c>
      <c r="H198" t="s">
        <v>269</v>
      </c>
      <c r="I198" s="3">
        <v>39038</v>
      </c>
    </row>
    <row r="199" spans="1:9" x14ac:dyDescent="0.25">
      <c r="A199">
        <v>629</v>
      </c>
      <c r="B199" t="s">
        <v>598</v>
      </c>
      <c r="C199" t="s">
        <v>252</v>
      </c>
      <c r="D199" t="s">
        <v>258</v>
      </c>
      <c r="E199" t="s">
        <v>599</v>
      </c>
      <c r="F199" t="s">
        <v>10</v>
      </c>
      <c r="G199" t="s">
        <v>268</v>
      </c>
      <c r="H199" t="s">
        <v>269</v>
      </c>
      <c r="I199" s="3">
        <v>39150</v>
      </c>
    </row>
    <row r="200" spans="1:9" x14ac:dyDescent="0.25">
      <c r="A200">
        <v>632</v>
      </c>
      <c r="B200" t="s">
        <v>41</v>
      </c>
      <c r="C200" t="s">
        <v>257</v>
      </c>
      <c r="D200" t="s">
        <v>258</v>
      </c>
      <c r="E200" t="s">
        <v>600</v>
      </c>
      <c r="G200" t="s">
        <v>268</v>
      </c>
      <c r="H200" t="s">
        <v>269</v>
      </c>
      <c r="I200" s="3">
        <v>39300</v>
      </c>
    </row>
    <row r="201" spans="1:9" x14ac:dyDescent="0.25">
      <c r="A201">
        <v>634</v>
      </c>
      <c r="B201" t="s">
        <v>135</v>
      </c>
      <c r="C201" t="s">
        <v>257</v>
      </c>
      <c r="D201" t="s">
        <v>258</v>
      </c>
      <c r="E201" t="s">
        <v>601</v>
      </c>
      <c r="G201" t="s">
        <v>317</v>
      </c>
      <c r="H201" t="s">
        <v>318</v>
      </c>
      <c r="I201" s="3">
        <v>39405</v>
      </c>
    </row>
    <row r="202" spans="1:9" x14ac:dyDescent="0.25">
      <c r="A202">
        <v>636</v>
      </c>
      <c r="B202" t="s">
        <v>602</v>
      </c>
      <c r="C202" t="s">
        <v>252</v>
      </c>
      <c r="D202" t="s">
        <v>258</v>
      </c>
      <c r="E202" t="s">
        <v>603</v>
      </c>
      <c r="F202" t="s">
        <v>10</v>
      </c>
      <c r="H202" t="s">
        <v>255</v>
      </c>
      <c r="I202" s="3">
        <v>39428</v>
      </c>
    </row>
    <row r="203" spans="1:9" x14ac:dyDescent="0.25">
      <c r="A203">
        <v>637</v>
      </c>
      <c r="B203" t="s">
        <v>140</v>
      </c>
      <c r="C203" t="s">
        <v>252</v>
      </c>
      <c r="D203" t="s">
        <v>258</v>
      </c>
      <c r="E203" t="s">
        <v>604</v>
      </c>
      <c r="F203" t="s">
        <v>10</v>
      </c>
      <c r="G203" t="s">
        <v>268</v>
      </c>
      <c r="H203" t="s">
        <v>269</v>
      </c>
      <c r="I203" s="3">
        <v>39468</v>
      </c>
    </row>
    <row r="204" spans="1:9" x14ac:dyDescent="0.25">
      <c r="A204">
        <v>638</v>
      </c>
      <c r="B204" t="s">
        <v>213</v>
      </c>
      <c r="C204" t="s">
        <v>252</v>
      </c>
      <c r="D204" t="s">
        <v>258</v>
      </c>
      <c r="E204" t="s">
        <v>605</v>
      </c>
      <c r="F204" t="s">
        <v>10</v>
      </c>
      <c r="G204" t="s">
        <v>268</v>
      </c>
      <c r="H204" t="s">
        <v>269</v>
      </c>
      <c r="I204" s="3">
        <v>39511</v>
      </c>
    </row>
    <row r="205" spans="1:9" x14ac:dyDescent="0.25">
      <c r="A205">
        <v>640</v>
      </c>
      <c r="B205" t="s">
        <v>227</v>
      </c>
      <c r="C205" t="s">
        <v>252</v>
      </c>
      <c r="D205" t="s">
        <v>258</v>
      </c>
      <c r="E205" t="s">
        <v>606</v>
      </c>
      <c r="F205" t="s">
        <v>51</v>
      </c>
      <c r="G205" t="s">
        <v>260</v>
      </c>
      <c r="H205" t="s">
        <v>261</v>
      </c>
      <c r="I205" s="3">
        <v>39554</v>
      </c>
    </row>
    <row r="206" spans="1:9" x14ac:dyDescent="0.25">
      <c r="A206">
        <v>645</v>
      </c>
      <c r="B206" t="s">
        <v>97</v>
      </c>
      <c r="C206" t="s">
        <v>252</v>
      </c>
      <c r="D206" t="s">
        <v>258</v>
      </c>
      <c r="E206" t="s">
        <v>607</v>
      </c>
      <c r="F206" t="s">
        <v>10</v>
      </c>
      <c r="G206" t="s">
        <v>268</v>
      </c>
      <c r="H206" t="s">
        <v>269</v>
      </c>
      <c r="I206" s="3">
        <v>39556</v>
      </c>
    </row>
    <row r="207" spans="1:9" x14ac:dyDescent="0.25">
      <c r="A207">
        <v>646</v>
      </c>
      <c r="B207" t="s">
        <v>56</v>
      </c>
      <c r="C207" t="s">
        <v>257</v>
      </c>
      <c r="D207" t="s">
        <v>258</v>
      </c>
      <c r="E207" t="s">
        <v>608</v>
      </c>
      <c r="G207" t="s">
        <v>317</v>
      </c>
      <c r="H207" t="s">
        <v>318</v>
      </c>
      <c r="I207" s="3">
        <v>39562</v>
      </c>
    </row>
    <row r="208" spans="1:9" x14ac:dyDescent="0.25">
      <c r="A208">
        <v>653</v>
      </c>
      <c r="B208" t="s">
        <v>609</v>
      </c>
      <c r="C208" t="s">
        <v>610</v>
      </c>
      <c r="D208" t="s">
        <v>258</v>
      </c>
      <c r="E208" t="s">
        <v>611</v>
      </c>
      <c r="G208" t="s">
        <v>260</v>
      </c>
      <c r="H208" t="s">
        <v>261</v>
      </c>
      <c r="I208" s="3">
        <v>39659</v>
      </c>
    </row>
    <row r="209" spans="1:9" x14ac:dyDescent="0.25">
      <c r="A209">
        <v>658</v>
      </c>
      <c r="B209" t="s">
        <v>94</v>
      </c>
      <c r="C209" t="s">
        <v>257</v>
      </c>
      <c r="D209" t="s">
        <v>258</v>
      </c>
      <c r="E209" t="s">
        <v>612</v>
      </c>
      <c r="G209" t="s">
        <v>263</v>
      </c>
      <c r="H209" t="s">
        <v>261</v>
      </c>
      <c r="I209" s="3">
        <v>39714</v>
      </c>
    </row>
    <row r="210" spans="1:9" x14ac:dyDescent="0.25">
      <c r="A210">
        <v>659</v>
      </c>
      <c r="B210" t="s">
        <v>613</v>
      </c>
      <c r="C210" t="s">
        <v>257</v>
      </c>
      <c r="D210" t="s">
        <v>258</v>
      </c>
      <c r="E210" t="s">
        <v>614</v>
      </c>
      <c r="G210" t="s">
        <v>268</v>
      </c>
      <c r="H210" t="s">
        <v>269</v>
      </c>
      <c r="I210" s="3">
        <v>39721</v>
      </c>
    </row>
    <row r="211" spans="1:9" x14ac:dyDescent="0.25">
      <c r="A211">
        <v>660</v>
      </c>
      <c r="B211" t="s">
        <v>91</v>
      </c>
      <c r="C211" t="s">
        <v>257</v>
      </c>
      <c r="D211" t="s">
        <v>258</v>
      </c>
      <c r="E211" t="s">
        <v>615</v>
      </c>
      <c r="G211" t="s">
        <v>268</v>
      </c>
      <c r="H211" t="s">
        <v>269</v>
      </c>
      <c r="I211" s="3">
        <v>39734</v>
      </c>
    </row>
    <row r="212" spans="1:9" x14ac:dyDescent="0.25">
      <c r="A212">
        <v>662</v>
      </c>
      <c r="B212" t="s">
        <v>239</v>
      </c>
      <c r="C212" t="s">
        <v>257</v>
      </c>
      <c r="D212" t="s">
        <v>258</v>
      </c>
      <c r="E212" t="s">
        <v>616</v>
      </c>
      <c r="G212" t="s">
        <v>325</v>
      </c>
      <c r="H212" t="s">
        <v>326</v>
      </c>
      <c r="I212" s="3">
        <v>39751</v>
      </c>
    </row>
    <row r="213" spans="1:9" x14ac:dyDescent="0.25">
      <c r="A213">
        <v>672</v>
      </c>
      <c r="B213" t="s">
        <v>617</v>
      </c>
      <c r="C213" t="s">
        <v>257</v>
      </c>
      <c r="D213" t="s">
        <v>258</v>
      </c>
      <c r="E213" t="s">
        <v>618</v>
      </c>
      <c r="G213" t="s">
        <v>268</v>
      </c>
      <c r="H213" t="s">
        <v>269</v>
      </c>
      <c r="I213" s="3">
        <v>39989</v>
      </c>
    </row>
    <row r="214" spans="1:9" x14ac:dyDescent="0.25">
      <c r="A214">
        <v>673</v>
      </c>
      <c r="B214" t="s">
        <v>83</v>
      </c>
      <c r="C214" t="s">
        <v>252</v>
      </c>
      <c r="D214" t="s">
        <v>258</v>
      </c>
      <c r="E214" t="s">
        <v>619</v>
      </c>
      <c r="F214" t="s">
        <v>10</v>
      </c>
      <c r="G214" t="s">
        <v>260</v>
      </c>
      <c r="H214" t="s">
        <v>261</v>
      </c>
      <c r="I214" s="3">
        <v>40001</v>
      </c>
    </row>
    <row r="215" spans="1:9" x14ac:dyDescent="0.25">
      <c r="A215">
        <v>680</v>
      </c>
      <c r="B215" t="s">
        <v>620</v>
      </c>
      <c r="C215" t="s">
        <v>257</v>
      </c>
      <c r="D215" t="s">
        <v>258</v>
      </c>
      <c r="E215" t="s">
        <v>621</v>
      </c>
      <c r="G215" t="s">
        <v>268</v>
      </c>
      <c r="H215" t="s">
        <v>269</v>
      </c>
      <c r="I215" s="3">
        <v>40081</v>
      </c>
    </row>
    <row r="216" spans="1:9" x14ac:dyDescent="0.25">
      <c r="A216">
        <v>683</v>
      </c>
      <c r="B216" t="s">
        <v>49</v>
      </c>
      <c r="C216" t="s">
        <v>257</v>
      </c>
      <c r="D216" t="s">
        <v>258</v>
      </c>
      <c r="E216" t="s">
        <v>622</v>
      </c>
      <c r="G216" t="s">
        <v>260</v>
      </c>
      <c r="H216" t="s">
        <v>261</v>
      </c>
      <c r="I216" s="3">
        <v>40095</v>
      </c>
    </row>
    <row r="217" spans="1:9" x14ac:dyDescent="0.25">
      <c r="A217">
        <v>685</v>
      </c>
      <c r="B217" t="s">
        <v>623</v>
      </c>
      <c r="C217" t="s">
        <v>252</v>
      </c>
      <c r="D217" t="s">
        <v>404</v>
      </c>
      <c r="E217" t="s">
        <v>624</v>
      </c>
      <c r="F217" t="s">
        <v>51</v>
      </c>
      <c r="H217" t="s">
        <v>255</v>
      </c>
      <c r="I217" s="3">
        <v>40109</v>
      </c>
    </row>
    <row r="218" spans="1:9" x14ac:dyDescent="0.25">
      <c r="A218">
        <v>686</v>
      </c>
      <c r="B218" t="s">
        <v>625</v>
      </c>
      <c r="C218" t="s">
        <v>257</v>
      </c>
      <c r="D218" t="s">
        <v>258</v>
      </c>
      <c r="E218" t="s">
        <v>626</v>
      </c>
      <c r="F218" t="s">
        <v>51</v>
      </c>
      <c r="G218" t="s">
        <v>325</v>
      </c>
      <c r="H218" t="s">
        <v>326</v>
      </c>
      <c r="I218" s="3">
        <v>40133</v>
      </c>
    </row>
    <row r="219" spans="1:9" x14ac:dyDescent="0.25">
      <c r="A219">
        <v>687</v>
      </c>
      <c r="B219" t="s">
        <v>627</v>
      </c>
      <c r="C219" t="s">
        <v>252</v>
      </c>
      <c r="D219" t="s">
        <v>258</v>
      </c>
      <c r="E219" t="s">
        <v>628</v>
      </c>
      <c r="F219" t="s">
        <v>10</v>
      </c>
      <c r="G219" t="s">
        <v>268</v>
      </c>
      <c r="H219" t="s">
        <v>269</v>
      </c>
      <c r="I219" s="3">
        <v>40214</v>
      </c>
    </row>
    <row r="220" spans="1:9" x14ac:dyDescent="0.25">
      <c r="A220">
        <v>689</v>
      </c>
      <c r="B220" t="s">
        <v>120</v>
      </c>
      <c r="C220" t="s">
        <v>252</v>
      </c>
      <c r="D220" t="s">
        <v>258</v>
      </c>
      <c r="E220" t="s">
        <v>629</v>
      </c>
      <c r="F220" t="s">
        <v>10</v>
      </c>
      <c r="G220" t="s">
        <v>268</v>
      </c>
      <c r="H220" t="s">
        <v>269</v>
      </c>
      <c r="I220" s="3">
        <v>40245</v>
      </c>
    </row>
    <row r="221" spans="1:9" x14ac:dyDescent="0.25">
      <c r="A221">
        <v>697</v>
      </c>
      <c r="B221" t="s">
        <v>630</v>
      </c>
      <c r="C221" t="s">
        <v>631</v>
      </c>
      <c r="D221" t="s">
        <v>258</v>
      </c>
      <c r="E221" t="s">
        <v>632</v>
      </c>
      <c r="G221" t="s">
        <v>268</v>
      </c>
      <c r="H221" t="s">
        <v>269</v>
      </c>
      <c r="I221" s="3">
        <v>40350</v>
      </c>
    </row>
    <row r="222" spans="1:9" x14ac:dyDescent="0.25">
      <c r="A222">
        <v>698</v>
      </c>
      <c r="B222" t="s">
        <v>129</v>
      </c>
      <c r="C222" t="s">
        <v>252</v>
      </c>
      <c r="D222" t="s">
        <v>258</v>
      </c>
      <c r="E222" t="s">
        <v>633</v>
      </c>
      <c r="F222" t="s">
        <v>10</v>
      </c>
      <c r="G222" t="s">
        <v>331</v>
      </c>
      <c r="H222" t="s">
        <v>332</v>
      </c>
      <c r="I222" s="3">
        <v>40420</v>
      </c>
    </row>
    <row r="223" spans="1:9" x14ac:dyDescent="0.25">
      <c r="A223">
        <v>699</v>
      </c>
      <c r="B223" t="s">
        <v>19</v>
      </c>
      <c r="C223" t="s">
        <v>257</v>
      </c>
      <c r="D223" t="s">
        <v>258</v>
      </c>
      <c r="E223" t="s">
        <v>634</v>
      </c>
      <c r="G223" t="s">
        <v>268</v>
      </c>
      <c r="H223" t="s">
        <v>269</v>
      </c>
      <c r="I223" s="3">
        <v>40423</v>
      </c>
    </row>
    <row r="224" spans="1:9" x14ac:dyDescent="0.25">
      <c r="A224">
        <v>700</v>
      </c>
      <c r="B224" t="s">
        <v>635</v>
      </c>
      <c r="C224" t="s">
        <v>551</v>
      </c>
      <c r="D224" t="s">
        <v>258</v>
      </c>
      <c r="E224" t="s">
        <v>636</v>
      </c>
      <c r="G224" t="s">
        <v>478</v>
      </c>
      <c r="H224" t="s">
        <v>318</v>
      </c>
      <c r="I224" s="3">
        <v>40434</v>
      </c>
    </row>
    <row r="225" spans="1:9" x14ac:dyDescent="0.25">
      <c r="A225">
        <v>702</v>
      </c>
      <c r="B225" t="s">
        <v>637</v>
      </c>
      <c r="C225" t="s">
        <v>257</v>
      </c>
      <c r="D225" t="s">
        <v>258</v>
      </c>
      <c r="E225" t="s">
        <v>638</v>
      </c>
      <c r="G225" t="s">
        <v>263</v>
      </c>
      <c r="H225" t="s">
        <v>261</v>
      </c>
      <c r="I225" s="3">
        <v>40452</v>
      </c>
    </row>
    <row r="226" spans="1:9" x14ac:dyDescent="0.25">
      <c r="A226">
        <v>706</v>
      </c>
      <c r="B226" t="s">
        <v>14</v>
      </c>
      <c r="C226" t="s">
        <v>257</v>
      </c>
      <c r="D226" t="s">
        <v>335</v>
      </c>
      <c r="E226" t="s">
        <v>639</v>
      </c>
      <c r="G226" t="s">
        <v>325</v>
      </c>
      <c r="H226" t="s">
        <v>326</v>
      </c>
      <c r="I226" s="3">
        <v>40515</v>
      </c>
    </row>
    <row r="227" spans="1:9" x14ac:dyDescent="0.25">
      <c r="A227">
        <v>708</v>
      </c>
      <c r="B227" t="s">
        <v>640</v>
      </c>
      <c r="C227" t="s">
        <v>252</v>
      </c>
      <c r="D227" t="s">
        <v>258</v>
      </c>
      <c r="E227" t="s">
        <v>641</v>
      </c>
      <c r="F227" t="s">
        <v>10</v>
      </c>
      <c r="G227" t="s">
        <v>331</v>
      </c>
      <c r="H227" t="s">
        <v>332</v>
      </c>
      <c r="I227" s="3">
        <v>40546</v>
      </c>
    </row>
    <row r="228" spans="1:9" x14ac:dyDescent="0.25">
      <c r="A228">
        <v>710</v>
      </c>
      <c r="B228" t="s">
        <v>642</v>
      </c>
      <c r="C228" t="s">
        <v>257</v>
      </c>
      <c r="D228" t="s">
        <v>335</v>
      </c>
      <c r="E228" t="s">
        <v>643</v>
      </c>
      <c r="H228" t="s">
        <v>255</v>
      </c>
      <c r="I228" s="3">
        <v>40512</v>
      </c>
    </row>
    <row r="229" spans="1:9" x14ac:dyDescent="0.25">
      <c r="A229">
        <v>712</v>
      </c>
      <c r="B229" t="s">
        <v>164</v>
      </c>
      <c r="C229" t="s">
        <v>252</v>
      </c>
      <c r="D229" t="s">
        <v>258</v>
      </c>
      <c r="E229" t="s">
        <v>445</v>
      </c>
      <c r="F229" t="s">
        <v>10</v>
      </c>
      <c r="G229" t="s">
        <v>325</v>
      </c>
      <c r="H229" t="s">
        <v>326</v>
      </c>
      <c r="I229" s="3">
        <v>40590</v>
      </c>
    </row>
    <row r="230" spans="1:9" x14ac:dyDescent="0.25">
      <c r="A230">
        <v>714</v>
      </c>
      <c r="B230" t="s">
        <v>644</v>
      </c>
      <c r="C230" t="s">
        <v>551</v>
      </c>
      <c r="D230" t="s">
        <v>258</v>
      </c>
      <c r="E230" t="s">
        <v>645</v>
      </c>
      <c r="G230" t="s">
        <v>260</v>
      </c>
      <c r="H230" t="s">
        <v>261</v>
      </c>
      <c r="I230" s="3">
        <v>40634</v>
      </c>
    </row>
    <row r="231" spans="1:9" x14ac:dyDescent="0.25">
      <c r="A231">
        <v>716</v>
      </c>
      <c r="B231" t="s">
        <v>646</v>
      </c>
      <c r="C231" t="s">
        <v>252</v>
      </c>
      <c r="D231" t="s">
        <v>258</v>
      </c>
      <c r="E231" t="s">
        <v>647</v>
      </c>
      <c r="F231" t="s">
        <v>51</v>
      </c>
      <c r="G231" t="s">
        <v>260</v>
      </c>
      <c r="H231" t="s">
        <v>261</v>
      </c>
      <c r="I231" s="3">
        <v>40651</v>
      </c>
    </row>
    <row r="232" spans="1:9" x14ac:dyDescent="0.25">
      <c r="A232">
        <v>717</v>
      </c>
      <c r="B232" t="s">
        <v>648</v>
      </c>
      <c r="C232" t="s">
        <v>257</v>
      </c>
      <c r="D232" t="s">
        <v>258</v>
      </c>
      <c r="E232" t="s">
        <v>649</v>
      </c>
      <c r="G232" t="s">
        <v>379</v>
      </c>
      <c r="H232" t="s">
        <v>261</v>
      </c>
      <c r="I232" s="3">
        <v>40683</v>
      </c>
    </row>
    <row r="233" spans="1:9" x14ac:dyDescent="0.25">
      <c r="A233">
        <v>718</v>
      </c>
      <c r="B233" t="s">
        <v>650</v>
      </c>
      <c r="C233" t="s">
        <v>252</v>
      </c>
      <c r="D233" t="s">
        <v>404</v>
      </c>
      <c r="E233" t="s">
        <v>651</v>
      </c>
      <c r="F233" t="s">
        <v>51</v>
      </c>
      <c r="H233" t="s">
        <v>255</v>
      </c>
      <c r="I233" s="3">
        <v>40722</v>
      </c>
    </row>
    <row r="234" spans="1:9" x14ac:dyDescent="0.25">
      <c r="A234">
        <v>719</v>
      </c>
      <c r="B234" t="s">
        <v>652</v>
      </c>
      <c r="C234" t="s">
        <v>252</v>
      </c>
      <c r="D234" t="s">
        <v>258</v>
      </c>
      <c r="E234" t="s">
        <v>653</v>
      </c>
      <c r="F234" t="s">
        <v>10</v>
      </c>
      <c r="G234" t="s">
        <v>331</v>
      </c>
      <c r="H234" t="s">
        <v>332</v>
      </c>
      <c r="I234" s="3">
        <v>40745</v>
      </c>
    </row>
    <row r="235" spans="1:9" x14ac:dyDescent="0.25">
      <c r="A235">
        <v>721</v>
      </c>
      <c r="B235" t="s">
        <v>654</v>
      </c>
      <c r="C235" t="s">
        <v>257</v>
      </c>
      <c r="D235" t="s">
        <v>258</v>
      </c>
      <c r="E235" t="s">
        <v>655</v>
      </c>
      <c r="G235" t="s">
        <v>284</v>
      </c>
      <c r="H235" t="s">
        <v>285</v>
      </c>
      <c r="I235" s="3">
        <v>40764</v>
      </c>
    </row>
    <row r="236" spans="1:9" x14ac:dyDescent="0.25">
      <c r="A236">
        <v>722</v>
      </c>
      <c r="B236" t="s">
        <v>190</v>
      </c>
      <c r="C236" t="s">
        <v>551</v>
      </c>
      <c r="D236" t="s">
        <v>258</v>
      </c>
      <c r="E236" t="s">
        <v>656</v>
      </c>
      <c r="G236" t="s">
        <v>260</v>
      </c>
      <c r="H236" t="s">
        <v>261</v>
      </c>
      <c r="I236" s="3">
        <v>40777</v>
      </c>
    </row>
    <row r="237" spans="1:9" x14ac:dyDescent="0.25">
      <c r="A237">
        <v>723</v>
      </c>
      <c r="B237" t="s">
        <v>189</v>
      </c>
      <c r="C237" t="s">
        <v>551</v>
      </c>
      <c r="D237" t="s">
        <v>258</v>
      </c>
      <c r="E237" t="s">
        <v>657</v>
      </c>
      <c r="G237" t="s">
        <v>260</v>
      </c>
      <c r="H237" t="s">
        <v>261</v>
      </c>
      <c r="I237" s="3">
        <v>40772</v>
      </c>
    </row>
    <row r="238" spans="1:9" x14ac:dyDescent="0.25">
      <c r="A238">
        <v>727</v>
      </c>
      <c r="B238" t="s">
        <v>658</v>
      </c>
      <c r="C238" t="s">
        <v>252</v>
      </c>
      <c r="D238" t="s">
        <v>258</v>
      </c>
      <c r="E238" t="s">
        <v>659</v>
      </c>
      <c r="F238" t="s">
        <v>51</v>
      </c>
      <c r="G238" t="s">
        <v>268</v>
      </c>
      <c r="H238" t="s">
        <v>269</v>
      </c>
      <c r="I238" s="3">
        <v>40785</v>
      </c>
    </row>
    <row r="239" spans="1:9" x14ac:dyDescent="0.25">
      <c r="A239">
        <v>728</v>
      </c>
      <c r="B239" t="s">
        <v>660</v>
      </c>
      <c r="C239" t="s">
        <v>257</v>
      </c>
      <c r="D239" t="s">
        <v>258</v>
      </c>
      <c r="E239" t="s">
        <v>661</v>
      </c>
      <c r="G239" t="s">
        <v>317</v>
      </c>
      <c r="H239" t="s">
        <v>318</v>
      </c>
      <c r="I239" s="3">
        <v>40786</v>
      </c>
    </row>
    <row r="240" spans="1:9" x14ac:dyDescent="0.25">
      <c r="A240">
        <v>729</v>
      </c>
      <c r="B240" t="s">
        <v>60</v>
      </c>
      <c r="C240" t="s">
        <v>257</v>
      </c>
      <c r="D240" t="s">
        <v>258</v>
      </c>
      <c r="E240" t="s">
        <v>662</v>
      </c>
      <c r="G240" t="s">
        <v>260</v>
      </c>
      <c r="H240" t="s">
        <v>261</v>
      </c>
      <c r="I240" s="3">
        <v>40787</v>
      </c>
    </row>
    <row r="241" spans="1:9" x14ac:dyDescent="0.25">
      <c r="A241">
        <v>731</v>
      </c>
      <c r="B241" t="s">
        <v>663</v>
      </c>
      <c r="C241" t="s">
        <v>257</v>
      </c>
      <c r="D241" t="s">
        <v>258</v>
      </c>
      <c r="E241" t="s">
        <v>664</v>
      </c>
      <c r="G241" t="s">
        <v>529</v>
      </c>
      <c r="H241" t="s">
        <v>318</v>
      </c>
      <c r="I241" s="3">
        <v>40792</v>
      </c>
    </row>
    <row r="242" spans="1:9" x14ac:dyDescent="0.25">
      <c r="A242">
        <v>733</v>
      </c>
      <c r="B242" t="s">
        <v>665</v>
      </c>
      <c r="C242" t="s">
        <v>666</v>
      </c>
      <c r="D242" t="s">
        <v>667</v>
      </c>
      <c r="E242" t="s">
        <v>668</v>
      </c>
      <c r="H242" t="s">
        <v>255</v>
      </c>
      <c r="I242" s="3">
        <v>40798</v>
      </c>
    </row>
    <row r="243" spans="1:9" x14ac:dyDescent="0.25">
      <c r="A243">
        <v>734</v>
      </c>
      <c r="B243" t="s">
        <v>669</v>
      </c>
      <c r="C243" t="s">
        <v>257</v>
      </c>
      <c r="D243" t="s">
        <v>258</v>
      </c>
      <c r="E243" t="s">
        <v>670</v>
      </c>
      <c r="G243" t="s">
        <v>331</v>
      </c>
      <c r="H243" t="s">
        <v>332</v>
      </c>
      <c r="I243" s="3">
        <v>40835</v>
      </c>
    </row>
    <row r="244" spans="1:9" x14ac:dyDescent="0.25">
      <c r="A244">
        <v>736</v>
      </c>
      <c r="B244" t="s">
        <v>671</v>
      </c>
      <c r="C244" t="s">
        <v>257</v>
      </c>
      <c r="D244" t="s">
        <v>258</v>
      </c>
      <c r="E244" t="s">
        <v>672</v>
      </c>
      <c r="G244" t="s">
        <v>263</v>
      </c>
      <c r="H244" t="s">
        <v>261</v>
      </c>
      <c r="I244" s="3">
        <v>40896</v>
      </c>
    </row>
    <row r="245" spans="1:9" x14ac:dyDescent="0.25">
      <c r="A245">
        <v>737</v>
      </c>
      <c r="B245" t="s">
        <v>222</v>
      </c>
      <c r="C245" t="s">
        <v>257</v>
      </c>
      <c r="D245" t="s">
        <v>258</v>
      </c>
      <c r="E245" t="s">
        <v>673</v>
      </c>
      <c r="G245" t="s">
        <v>268</v>
      </c>
      <c r="H245" t="s">
        <v>269</v>
      </c>
      <c r="I245" s="3">
        <v>40896</v>
      </c>
    </row>
    <row r="246" spans="1:9" x14ac:dyDescent="0.25">
      <c r="A246">
        <v>740</v>
      </c>
      <c r="B246" t="s">
        <v>74</v>
      </c>
      <c r="C246" t="s">
        <v>257</v>
      </c>
      <c r="D246" t="s">
        <v>258</v>
      </c>
      <c r="E246" t="s">
        <v>674</v>
      </c>
      <c r="G246" t="s">
        <v>268</v>
      </c>
      <c r="H246" t="s">
        <v>269</v>
      </c>
      <c r="I246" s="3">
        <v>41011</v>
      </c>
    </row>
    <row r="247" spans="1:9" x14ac:dyDescent="0.25">
      <c r="A247">
        <v>741</v>
      </c>
      <c r="B247" t="s">
        <v>675</v>
      </c>
      <c r="C247" t="s">
        <v>257</v>
      </c>
      <c r="D247" t="s">
        <v>258</v>
      </c>
      <c r="E247" t="s">
        <v>676</v>
      </c>
      <c r="G247" t="s">
        <v>284</v>
      </c>
      <c r="H247" t="s">
        <v>285</v>
      </c>
      <c r="I247" s="3">
        <v>41015</v>
      </c>
    </row>
    <row r="248" spans="1:9" x14ac:dyDescent="0.25">
      <c r="A248">
        <v>743</v>
      </c>
      <c r="B248" t="s">
        <v>196</v>
      </c>
      <c r="C248" t="s">
        <v>631</v>
      </c>
      <c r="D248" t="s">
        <v>258</v>
      </c>
      <c r="E248" t="s">
        <v>677</v>
      </c>
      <c r="G248" t="s">
        <v>284</v>
      </c>
      <c r="H248" t="s">
        <v>285</v>
      </c>
      <c r="I248" s="3">
        <v>41031</v>
      </c>
    </row>
    <row r="249" spans="1:9" x14ac:dyDescent="0.25">
      <c r="A249">
        <v>744</v>
      </c>
      <c r="B249" t="s">
        <v>678</v>
      </c>
      <c r="C249" t="s">
        <v>257</v>
      </c>
      <c r="D249" t="s">
        <v>258</v>
      </c>
      <c r="E249" t="s">
        <v>679</v>
      </c>
      <c r="G249" t="s">
        <v>284</v>
      </c>
      <c r="H249" t="s">
        <v>285</v>
      </c>
      <c r="I249" s="3">
        <v>41046</v>
      </c>
    </row>
    <row r="250" spans="1:9" x14ac:dyDescent="0.25">
      <c r="A250">
        <v>745</v>
      </c>
      <c r="B250" t="s">
        <v>680</v>
      </c>
      <c r="C250" t="s">
        <v>257</v>
      </c>
      <c r="D250" t="s">
        <v>258</v>
      </c>
      <c r="E250" t="s">
        <v>681</v>
      </c>
      <c r="G250" t="s">
        <v>284</v>
      </c>
      <c r="H250" t="s">
        <v>285</v>
      </c>
      <c r="I250" s="3">
        <v>41052</v>
      </c>
    </row>
    <row r="251" spans="1:9" x14ac:dyDescent="0.25">
      <c r="A251">
        <v>747</v>
      </c>
      <c r="B251" t="s">
        <v>682</v>
      </c>
      <c r="C251" t="s">
        <v>257</v>
      </c>
      <c r="D251" t="s">
        <v>258</v>
      </c>
      <c r="E251" t="s">
        <v>683</v>
      </c>
      <c r="G251" t="s">
        <v>284</v>
      </c>
      <c r="H251" t="s">
        <v>285</v>
      </c>
      <c r="I251" s="3">
        <v>41080</v>
      </c>
    </row>
    <row r="252" spans="1:9" x14ac:dyDescent="0.25">
      <c r="A252">
        <v>748</v>
      </c>
      <c r="B252" t="s">
        <v>684</v>
      </c>
      <c r="C252" t="s">
        <v>551</v>
      </c>
      <c r="D252" t="s">
        <v>258</v>
      </c>
      <c r="E252" t="s">
        <v>685</v>
      </c>
      <c r="G252" t="s">
        <v>263</v>
      </c>
      <c r="H252" t="s">
        <v>261</v>
      </c>
      <c r="I252" s="3">
        <v>41155</v>
      </c>
    </row>
    <row r="253" spans="1:9" x14ac:dyDescent="0.25">
      <c r="A253">
        <v>749</v>
      </c>
      <c r="B253" t="s">
        <v>686</v>
      </c>
      <c r="C253" t="s">
        <v>551</v>
      </c>
      <c r="D253" t="s">
        <v>258</v>
      </c>
      <c r="E253" t="s">
        <v>687</v>
      </c>
      <c r="G253" t="s">
        <v>317</v>
      </c>
      <c r="H253" t="s">
        <v>318</v>
      </c>
      <c r="I253" s="3">
        <v>41155</v>
      </c>
    </row>
    <row r="254" spans="1:9" x14ac:dyDescent="0.25">
      <c r="A254">
        <v>752</v>
      </c>
      <c r="B254" t="s">
        <v>688</v>
      </c>
      <c r="C254" t="s">
        <v>257</v>
      </c>
      <c r="D254" t="s">
        <v>258</v>
      </c>
      <c r="E254" t="s">
        <v>689</v>
      </c>
      <c r="G254" t="s">
        <v>317</v>
      </c>
      <c r="H254" t="s">
        <v>318</v>
      </c>
      <c r="I254" s="3">
        <v>41163</v>
      </c>
    </row>
    <row r="255" spans="1:9" x14ac:dyDescent="0.25">
      <c r="A255">
        <v>753</v>
      </c>
      <c r="B255" t="s">
        <v>690</v>
      </c>
      <c r="C255" t="s">
        <v>257</v>
      </c>
      <c r="D255" t="s">
        <v>258</v>
      </c>
      <c r="E255" t="s">
        <v>691</v>
      </c>
      <c r="G255" t="s">
        <v>260</v>
      </c>
      <c r="H255" t="s">
        <v>261</v>
      </c>
      <c r="I255" s="3">
        <v>41199</v>
      </c>
    </row>
    <row r="256" spans="1:9" x14ac:dyDescent="0.25">
      <c r="A256">
        <v>754</v>
      </c>
      <c r="B256" t="s">
        <v>692</v>
      </c>
      <c r="C256" t="s">
        <v>257</v>
      </c>
      <c r="D256" t="s">
        <v>258</v>
      </c>
      <c r="E256" t="s">
        <v>693</v>
      </c>
      <c r="G256" t="s">
        <v>325</v>
      </c>
      <c r="H256" t="s">
        <v>326</v>
      </c>
      <c r="I256" t="s">
        <v>694</v>
      </c>
    </row>
    <row r="257" spans="1:9" x14ac:dyDescent="0.25">
      <c r="A257">
        <v>755</v>
      </c>
      <c r="B257" t="s">
        <v>695</v>
      </c>
      <c r="C257" t="s">
        <v>257</v>
      </c>
      <c r="D257" t="s">
        <v>258</v>
      </c>
      <c r="E257" t="s">
        <v>696</v>
      </c>
      <c r="G257" t="s">
        <v>268</v>
      </c>
      <c r="H257" t="s">
        <v>269</v>
      </c>
      <c r="I257" s="3">
        <v>41205</v>
      </c>
    </row>
    <row r="258" spans="1:9" x14ac:dyDescent="0.25">
      <c r="A258">
        <v>756</v>
      </c>
      <c r="B258" t="s">
        <v>697</v>
      </c>
      <c r="C258" t="s">
        <v>257</v>
      </c>
      <c r="D258" t="s">
        <v>258</v>
      </c>
      <c r="E258" t="s">
        <v>698</v>
      </c>
      <c r="G258" t="s">
        <v>268</v>
      </c>
      <c r="H258" t="s">
        <v>269</v>
      </c>
      <c r="I258" s="3">
        <v>41229</v>
      </c>
    </row>
    <row r="259" spans="1:9" x14ac:dyDescent="0.25">
      <c r="A259">
        <v>757</v>
      </c>
      <c r="B259" t="s">
        <v>9</v>
      </c>
      <c r="C259" t="s">
        <v>252</v>
      </c>
      <c r="D259" t="s">
        <v>258</v>
      </c>
      <c r="E259" t="s">
        <v>699</v>
      </c>
      <c r="F259" t="s">
        <v>10</v>
      </c>
      <c r="H259" t="s">
        <v>255</v>
      </c>
      <c r="I259" s="3">
        <v>41234</v>
      </c>
    </row>
    <row r="260" spans="1:9" x14ac:dyDescent="0.25">
      <c r="A260">
        <v>758</v>
      </c>
      <c r="B260" t="s">
        <v>700</v>
      </c>
      <c r="C260" t="s">
        <v>252</v>
      </c>
      <c r="D260" t="s">
        <v>258</v>
      </c>
      <c r="E260" t="s">
        <v>701</v>
      </c>
      <c r="F260" t="s">
        <v>51</v>
      </c>
      <c r="H260" t="s">
        <v>255</v>
      </c>
      <c r="I260" s="3">
        <v>41243</v>
      </c>
    </row>
    <row r="261" spans="1:9" x14ac:dyDescent="0.25">
      <c r="A261">
        <v>759</v>
      </c>
      <c r="B261" t="s">
        <v>702</v>
      </c>
      <c r="C261" t="s">
        <v>257</v>
      </c>
      <c r="D261" t="s">
        <v>258</v>
      </c>
      <c r="E261" t="s">
        <v>703</v>
      </c>
      <c r="G261" t="s">
        <v>331</v>
      </c>
      <c r="H261" t="s">
        <v>332</v>
      </c>
      <c r="I261" s="3">
        <v>41243</v>
      </c>
    </row>
    <row r="262" spans="1:9" x14ac:dyDescent="0.25">
      <c r="A262">
        <v>760</v>
      </c>
      <c r="B262" t="s">
        <v>704</v>
      </c>
      <c r="C262" t="s">
        <v>252</v>
      </c>
      <c r="D262" t="s">
        <v>258</v>
      </c>
      <c r="E262" t="s">
        <v>705</v>
      </c>
      <c r="F262" t="s">
        <v>10</v>
      </c>
      <c r="G262" t="s">
        <v>325</v>
      </c>
      <c r="H262" t="s">
        <v>326</v>
      </c>
      <c r="I262" s="3">
        <v>41247</v>
      </c>
    </row>
    <row r="263" spans="1:9" x14ac:dyDescent="0.25">
      <c r="A263">
        <v>761</v>
      </c>
      <c r="B263" t="s">
        <v>706</v>
      </c>
      <c r="C263" t="s">
        <v>257</v>
      </c>
      <c r="D263" t="s">
        <v>258</v>
      </c>
      <c r="E263" t="s">
        <v>707</v>
      </c>
      <c r="G263" t="s">
        <v>263</v>
      </c>
      <c r="H263" t="s">
        <v>261</v>
      </c>
      <c r="I263" s="3">
        <v>41250</v>
      </c>
    </row>
    <row r="264" spans="1:9" x14ac:dyDescent="0.25">
      <c r="A264">
        <v>762</v>
      </c>
      <c r="B264" t="s">
        <v>708</v>
      </c>
      <c r="C264" t="s">
        <v>257</v>
      </c>
      <c r="D264" t="s">
        <v>335</v>
      </c>
      <c r="E264" t="s">
        <v>709</v>
      </c>
      <c r="G264" t="s">
        <v>331</v>
      </c>
      <c r="H264" t="s">
        <v>332</v>
      </c>
      <c r="I264" s="3">
        <v>41263</v>
      </c>
    </row>
    <row r="265" spans="1:9" x14ac:dyDescent="0.25">
      <c r="A265">
        <v>763</v>
      </c>
      <c r="B265" t="s">
        <v>710</v>
      </c>
      <c r="C265" t="s">
        <v>252</v>
      </c>
      <c r="D265" t="s">
        <v>258</v>
      </c>
      <c r="E265" t="s">
        <v>711</v>
      </c>
      <c r="F265" t="s">
        <v>10</v>
      </c>
      <c r="G265" t="s">
        <v>331</v>
      </c>
      <c r="H265" t="s">
        <v>332</v>
      </c>
      <c r="I265" s="3">
        <v>41283</v>
      </c>
    </row>
    <row r="266" spans="1:9" x14ac:dyDescent="0.25">
      <c r="A266">
        <v>764</v>
      </c>
      <c r="B266" t="s">
        <v>712</v>
      </c>
      <c r="C266" t="s">
        <v>551</v>
      </c>
      <c r="D266" t="s">
        <v>258</v>
      </c>
      <c r="E266" t="s">
        <v>713</v>
      </c>
      <c r="G266" t="s">
        <v>379</v>
      </c>
      <c r="H266" t="s">
        <v>261</v>
      </c>
      <c r="I266" s="3">
        <v>41298</v>
      </c>
    </row>
    <row r="267" spans="1:9" x14ac:dyDescent="0.25">
      <c r="A267">
        <v>765</v>
      </c>
      <c r="B267" t="s">
        <v>117</v>
      </c>
      <c r="C267" t="s">
        <v>257</v>
      </c>
      <c r="D267" t="s">
        <v>258</v>
      </c>
      <c r="E267" t="s">
        <v>714</v>
      </c>
      <c r="G267" t="s">
        <v>268</v>
      </c>
      <c r="H267" t="s">
        <v>269</v>
      </c>
      <c r="I267" s="3">
        <v>41306</v>
      </c>
    </row>
    <row r="268" spans="1:9" x14ac:dyDescent="0.25">
      <c r="A268">
        <v>766</v>
      </c>
      <c r="B268" t="s">
        <v>715</v>
      </c>
      <c r="C268" t="s">
        <v>252</v>
      </c>
      <c r="D268" t="s">
        <v>258</v>
      </c>
      <c r="E268" t="s">
        <v>716</v>
      </c>
      <c r="F268" t="s">
        <v>10</v>
      </c>
      <c r="H268" t="s">
        <v>255</v>
      </c>
      <c r="I268" s="3">
        <v>41334</v>
      </c>
    </row>
    <row r="269" spans="1:9" x14ac:dyDescent="0.25">
      <c r="A269">
        <v>767</v>
      </c>
      <c r="B269" t="s">
        <v>717</v>
      </c>
      <c r="C269" t="s">
        <v>257</v>
      </c>
      <c r="D269" t="s">
        <v>258</v>
      </c>
      <c r="E269" t="s">
        <v>718</v>
      </c>
      <c r="G269" t="s">
        <v>268</v>
      </c>
      <c r="H269" t="s">
        <v>269</v>
      </c>
      <c r="I269" s="3">
        <v>41334</v>
      </c>
    </row>
    <row r="270" spans="1:9" x14ac:dyDescent="0.25">
      <c r="A270">
        <v>768</v>
      </c>
      <c r="B270" t="s">
        <v>719</v>
      </c>
      <c r="C270" t="s">
        <v>257</v>
      </c>
      <c r="D270" t="s">
        <v>258</v>
      </c>
      <c r="E270" t="s">
        <v>720</v>
      </c>
      <c r="G270" t="s">
        <v>263</v>
      </c>
      <c r="H270" t="s">
        <v>261</v>
      </c>
      <c r="I270" s="3">
        <v>41334</v>
      </c>
    </row>
    <row r="271" spans="1:9" x14ac:dyDescent="0.25">
      <c r="A271">
        <v>769</v>
      </c>
      <c r="B271" t="s">
        <v>721</v>
      </c>
      <c r="C271" t="s">
        <v>666</v>
      </c>
      <c r="D271" t="s">
        <v>667</v>
      </c>
      <c r="E271" t="s">
        <v>722</v>
      </c>
      <c r="H271" t="s">
        <v>255</v>
      </c>
      <c r="I271" s="3">
        <v>41340</v>
      </c>
    </row>
    <row r="272" spans="1:9" x14ac:dyDescent="0.25">
      <c r="A272">
        <v>770</v>
      </c>
      <c r="B272" t="s">
        <v>70</v>
      </c>
      <c r="C272" t="s">
        <v>252</v>
      </c>
      <c r="D272" t="s">
        <v>258</v>
      </c>
      <c r="E272" t="s">
        <v>723</v>
      </c>
      <c r="F272" t="s">
        <v>51</v>
      </c>
      <c r="G272" t="s">
        <v>331</v>
      </c>
      <c r="H272" t="s">
        <v>332</v>
      </c>
      <c r="I272" s="3">
        <v>41365</v>
      </c>
    </row>
    <row r="273" spans="1:9" x14ac:dyDescent="0.25">
      <c r="A273">
        <v>771</v>
      </c>
      <c r="B273" t="s">
        <v>724</v>
      </c>
      <c r="C273" t="s">
        <v>252</v>
      </c>
      <c r="D273" t="s">
        <v>258</v>
      </c>
      <c r="E273" t="s">
        <v>725</v>
      </c>
      <c r="F273" t="s">
        <v>51</v>
      </c>
      <c r="H273" t="s">
        <v>255</v>
      </c>
      <c r="I273" s="3">
        <v>41388</v>
      </c>
    </row>
    <row r="274" spans="1:9" x14ac:dyDescent="0.25">
      <c r="A274">
        <v>772</v>
      </c>
      <c r="B274" t="s">
        <v>726</v>
      </c>
      <c r="C274" t="s">
        <v>252</v>
      </c>
      <c r="D274" t="s">
        <v>258</v>
      </c>
      <c r="E274" t="s">
        <v>727</v>
      </c>
      <c r="F274" t="s">
        <v>51</v>
      </c>
      <c r="H274" t="s">
        <v>255</v>
      </c>
      <c r="I274" s="3">
        <v>41400</v>
      </c>
    </row>
    <row r="275" spans="1:9" x14ac:dyDescent="0.25">
      <c r="A275">
        <v>773</v>
      </c>
      <c r="B275" t="s">
        <v>728</v>
      </c>
      <c r="C275" t="s">
        <v>257</v>
      </c>
      <c r="D275" t="s">
        <v>258</v>
      </c>
      <c r="E275" t="s">
        <v>729</v>
      </c>
      <c r="G275" t="s">
        <v>268</v>
      </c>
      <c r="H275" t="s">
        <v>269</v>
      </c>
      <c r="I275" s="3">
        <v>41408</v>
      </c>
    </row>
    <row r="276" spans="1:9" x14ac:dyDescent="0.25">
      <c r="A276">
        <v>774</v>
      </c>
      <c r="B276" t="s">
        <v>730</v>
      </c>
      <c r="C276" t="s">
        <v>252</v>
      </c>
      <c r="D276" t="s">
        <v>258</v>
      </c>
      <c r="E276" t="s">
        <v>731</v>
      </c>
      <c r="F276" t="s">
        <v>10</v>
      </c>
      <c r="G276" t="s">
        <v>284</v>
      </c>
      <c r="H276" t="s">
        <v>326</v>
      </c>
      <c r="I276" s="3">
        <v>41423</v>
      </c>
    </row>
    <row r="277" spans="1:9" x14ac:dyDescent="0.25">
      <c r="A277">
        <v>775</v>
      </c>
      <c r="B277" t="s">
        <v>732</v>
      </c>
      <c r="C277" t="s">
        <v>257</v>
      </c>
      <c r="D277" t="s">
        <v>258</v>
      </c>
      <c r="E277" t="s">
        <v>733</v>
      </c>
      <c r="G277" t="s">
        <v>331</v>
      </c>
      <c r="H277" t="s">
        <v>332</v>
      </c>
      <c r="I277" s="3">
        <v>41456</v>
      </c>
    </row>
    <row r="278" spans="1:9" x14ac:dyDescent="0.25">
      <c r="A278">
        <v>776</v>
      </c>
      <c r="B278" t="s">
        <v>734</v>
      </c>
      <c r="C278" t="s">
        <v>631</v>
      </c>
      <c r="D278" t="s">
        <v>258</v>
      </c>
      <c r="E278" t="s">
        <v>735</v>
      </c>
      <c r="H278" t="s">
        <v>255</v>
      </c>
      <c r="I278" s="3">
        <v>41443</v>
      </c>
    </row>
    <row r="279" spans="1:9" x14ac:dyDescent="0.25">
      <c r="A279">
        <v>777</v>
      </c>
      <c r="B279" t="s">
        <v>736</v>
      </c>
      <c r="C279" t="s">
        <v>257</v>
      </c>
      <c r="D279" t="s">
        <v>258</v>
      </c>
      <c r="E279" t="s">
        <v>737</v>
      </c>
      <c r="G279" t="s">
        <v>331</v>
      </c>
      <c r="H279" t="s">
        <v>332</v>
      </c>
      <c r="I279" s="3">
        <v>41467</v>
      </c>
    </row>
    <row r="280" spans="1:9" x14ac:dyDescent="0.25">
      <c r="A280">
        <v>778</v>
      </c>
      <c r="B280" t="s">
        <v>156</v>
      </c>
      <c r="C280" t="s">
        <v>252</v>
      </c>
      <c r="D280" t="s">
        <v>258</v>
      </c>
      <c r="E280" t="s">
        <v>738</v>
      </c>
      <c r="F280" t="s">
        <v>10</v>
      </c>
      <c r="H280" t="s">
        <v>255</v>
      </c>
      <c r="I280" s="3">
        <v>41493</v>
      </c>
    </row>
    <row r="281" spans="1:9" x14ac:dyDescent="0.25">
      <c r="A281">
        <v>779</v>
      </c>
      <c r="B281" t="s">
        <v>193</v>
      </c>
      <c r="C281" t="s">
        <v>252</v>
      </c>
      <c r="D281" t="s">
        <v>258</v>
      </c>
      <c r="E281" t="s">
        <v>739</v>
      </c>
      <c r="F281" t="s">
        <v>10</v>
      </c>
      <c r="G281" t="s">
        <v>260</v>
      </c>
      <c r="H281" t="s">
        <v>261</v>
      </c>
      <c r="I281" s="3">
        <v>41519</v>
      </c>
    </row>
    <row r="282" spans="1:9" x14ac:dyDescent="0.25">
      <c r="A282">
        <v>780</v>
      </c>
      <c r="B282" t="s">
        <v>37</v>
      </c>
      <c r="C282" t="s">
        <v>252</v>
      </c>
      <c r="D282" t="s">
        <v>258</v>
      </c>
      <c r="E282" t="s">
        <v>740</v>
      </c>
      <c r="F282" t="s">
        <v>10</v>
      </c>
      <c r="G282" t="s">
        <v>741</v>
      </c>
      <c r="H282" t="s">
        <v>438</v>
      </c>
      <c r="I282" s="3">
        <v>41519</v>
      </c>
    </row>
    <row r="283" spans="1:9" x14ac:dyDescent="0.25">
      <c r="A283">
        <v>781</v>
      </c>
      <c r="B283" t="s">
        <v>157</v>
      </c>
      <c r="C283" t="s">
        <v>252</v>
      </c>
      <c r="D283" t="s">
        <v>258</v>
      </c>
      <c r="E283" t="s">
        <v>742</v>
      </c>
      <c r="F283" t="s">
        <v>10</v>
      </c>
      <c r="I283" s="3">
        <v>41519</v>
      </c>
    </row>
    <row r="284" spans="1:9" x14ac:dyDescent="0.25">
      <c r="A284">
        <v>782</v>
      </c>
      <c r="B284" t="s">
        <v>27</v>
      </c>
      <c r="C284" t="s">
        <v>252</v>
      </c>
      <c r="D284" t="s">
        <v>258</v>
      </c>
      <c r="E284" t="s">
        <v>743</v>
      </c>
      <c r="F284" t="s">
        <v>10</v>
      </c>
      <c r="G284" t="s">
        <v>325</v>
      </c>
      <c r="H284" t="s">
        <v>326</v>
      </c>
      <c r="I284" s="3">
        <v>41519</v>
      </c>
    </row>
    <row r="285" spans="1:9" x14ac:dyDescent="0.25">
      <c r="A285">
        <v>783</v>
      </c>
      <c r="B285" t="s">
        <v>744</v>
      </c>
      <c r="C285" t="s">
        <v>257</v>
      </c>
      <c r="D285" t="s">
        <v>258</v>
      </c>
      <c r="E285" t="s">
        <v>745</v>
      </c>
      <c r="G285" t="s">
        <v>284</v>
      </c>
      <c r="H285" t="s">
        <v>285</v>
      </c>
      <c r="I285" s="3">
        <v>41529</v>
      </c>
    </row>
    <row r="286" spans="1:9" x14ac:dyDescent="0.25">
      <c r="A286">
        <v>784</v>
      </c>
      <c r="B286" t="s">
        <v>746</v>
      </c>
      <c r="C286" t="s">
        <v>257</v>
      </c>
      <c r="D286" t="s">
        <v>258</v>
      </c>
      <c r="E286" t="s">
        <v>747</v>
      </c>
      <c r="G286" t="s">
        <v>331</v>
      </c>
      <c r="H286" t="s">
        <v>332</v>
      </c>
      <c r="I286" s="3">
        <v>41579</v>
      </c>
    </row>
    <row r="287" spans="1:9" x14ac:dyDescent="0.25">
      <c r="A287">
        <v>788</v>
      </c>
      <c r="B287" t="s">
        <v>131</v>
      </c>
      <c r="C287" t="s">
        <v>252</v>
      </c>
      <c r="D287" t="s">
        <v>258</v>
      </c>
      <c r="E287" t="s">
        <v>748</v>
      </c>
      <c r="F287" t="s">
        <v>10</v>
      </c>
      <c r="G287" t="s">
        <v>331</v>
      </c>
      <c r="H287" t="s">
        <v>332</v>
      </c>
      <c r="I287" s="3">
        <v>41915</v>
      </c>
    </row>
    <row r="288" spans="1:9" x14ac:dyDescent="0.25">
      <c r="A288">
        <v>793</v>
      </c>
      <c r="B288" t="s">
        <v>749</v>
      </c>
      <c r="C288" t="s">
        <v>252</v>
      </c>
      <c r="D288" t="s">
        <v>258</v>
      </c>
      <c r="E288" t="s">
        <v>748</v>
      </c>
      <c r="F288" t="s">
        <v>10</v>
      </c>
      <c r="G288" t="s">
        <v>331</v>
      </c>
      <c r="H288" t="s">
        <v>332</v>
      </c>
      <c r="I288" s="3">
        <v>41785</v>
      </c>
    </row>
    <row r="289" spans="1:10" x14ac:dyDescent="0.25">
      <c r="A289">
        <v>808</v>
      </c>
      <c r="B289" t="s">
        <v>750</v>
      </c>
      <c r="C289" t="s">
        <v>257</v>
      </c>
      <c r="D289" t="s">
        <v>258</v>
      </c>
      <c r="E289">
        <v>99920794600</v>
      </c>
      <c r="G289" t="s">
        <v>268</v>
      </c>
      <c r="H289" t="s">
        <v>269</v>
      </c>
      <c r="I289" s="3">
        <v>41904</v>
      </c>
    </row>
    <row r="290" spans="1:10" x14ac:dyDescent="0.25">
      <c r="A290">
        <v>813</v>
      </c>
      <c r="B290" t="s">
        <v>751</v>
      </c>
      <c r="C290" t="s">
        <v>252</v>
      </c>
      <c r="D290" t="s">
        <v>258</v>
      </c>
      <c r="E290">
        <v>89675070110</v>
      </c>
      <c r="F290" t="s">
        <v>10</v>
      </c>
      <c r="G290" t="s">
        <v>331</v>
      </c>
      <c r="H290" t="s">
        <v>332</v>
      </c>
      <c r="I290" s="3">
        <v>41915</v>
      </c>
    </row>
    <row r="291" spans="1:10" x14ac:dyDescent="0.25">
      <c r="A291">
        <v>814</v>
      </c>
      <c r="B291" t="s">
        <v>752</v>
      </c>
      <c r="C291" t="s">
        <v>252</v>
      </c>
      <c r="D291" t="s">
        <v>258</v>
      </c>
      <c r="E291" t="s">
        <v>753</v>
      </c>
      <c r="F291" t="s">
        <v>51</v>
      </c>
      <c r="H291" t="s">
        <v>385</v>
      </c>
      <c r="I291" s="3">
        <v>41921</v>
      </c>
    </row>
    <row r="292" spans="1:10" x14ac:dyDescent="0.25">
      <c r="A292">
        <v>815</v>
      </c>
      <c r="B292" t="s">
        <v>754</v>
      </c>
      <c r="I292" s="3"/>
    </row>
    <row r="293" spans="1:10" x14ac:dyDescent="0.25">
      <c r="A293">
        <v>825</v>
      </c>
      <c r="B293" t="s">
        <v>11</v>
      </c>
      <c r="C293" t="s">
        <v>252</v>
      </c>
      <c r="D293" t="s">
        <v>258</v>
      </c>
      <c r="E293" t="s">
        <v>755</v>
      </c>
      <c r="F293" t="s">
        <v>10</v>
      </c>
      <c r="G293" t="s">
        <v>268</v>
      </c>
      <c r="H293" t="s">
        <v>269</v>
      </c>
      <c r="I293" s="3">
        <v>42073</v>
      </c>
    </row>
    <row r="294" spans="1:10" x14ac:dyDescent="0.25">
      <c r="A294">
        <v>831</v>
      </c>
      <c r="B294" t="s">
        <v>116</v>
      </c>
      <c r="C294" t="s">
        <v>252</v>
      </c>
      <c r="D294" t="s">
        <v>258</v>
      </c>
      <c r="E294" t="s">
        <v>756</v>
      </c>
      <c r="F294" t="s">
        <v>10</v>
      </c>
      <c r="I294" s="3">
        <v>42186</v>
      </c>
    </row>
    <row r="295" spans="1:10" ht="15.75" x14ac:dyDescent="0.25">
      <c r="A295">
        <v>842</v>
      </c>
      <c r="B295" s="4" t="s">
        <v>757</v>
      </c>
      <c r="C295" t="s">
        <v>758</v>
      </c>
      <c r="D295" t="s">
        <v>258</v>
      </c>
      <c r="E295" t="s">
        <v>759</v>
      </c>
      <c r="F295" t="s">
        <v>51</v>
      </c>
      <c r="I295" s="3">
        <v>42332</v>
      </c>
    </row>
    <row r="296" spans="1:10" ht="15.75" x14ac:dyDescent="0.25">
      <c r="A296">
        <v>837</v>
      </c>
      <c r="B296" s="4" t="s">
        <v>102</v>
      </c>
      <c r="C296" t="s">
        <v>551</v>
      </c>
      <c r="D296" t="s">
        <v>258</v>
      </c>
      <c r="E296" t="s">
        <v>562</v>
      </c>
      <c r="G296" t="s">
        <v>760</v>
      </c>
      <c r="H296" t="s">
        <v>761</v>
      </c>
      <c r="I296" s="3">
        <v>42248</v>
      </c>
    </row>
    <row r="297" spans="1:10" ht="15.75" x14ac:dyDescent="0.25">
      <c r="A297">
        <v>845</v>
      </c>
      <c r="B297" s="4" t="s">
        <v>186</v>
      </c>
      <c r="C297" t="s">
        <v>252</v>
      </c>
      <c r="D297" t="s">
        <v>258</v>
      </c>
      <c r="F297" t="s">
        <v>10</v>
      </c>
      <c r="G297" t="s">
        <v>325</v>
      </c>
      <c r="H297" t="s">
        <v>326</v>
      </c>
      <c r="I297" s="3">
        <v>42339</v>
      </c>
    </row>
    <row r="298" spans="1:10" ht="15.75" x14ac:dyDescent="0.25">
      <c r="A298">
        <v>862</v>
      </c>
      <c r="B298" s="4" t="s">
        <v>762</v>
      </c>
      <c r="C298" t="s">
        <v>257</v>
      </c>
      <c r="D298" t="s">
        <v>258</v>
      </c>
      <c r="E298" t="s">
        <v>763</v>
      </c>
      <c r="H298" t="s">
        <v>493</v>
      </c>
      <c r="I298" s="3">
        <v>42627</v>
      </c>
    </row>
    <row r="299" spans="1:10" x14ac:dyDescent="0.25">
      <c r="A299" s="5">
        <v>3000</v>
      </c>
      <c r="B299" t="s">
        <v>364</v>
      </c>
      <c r="D299" t="s">
        <v>764</v>
      </c>
      <c r="E299" t="s">
        <v>365</v>
      </c>
      <c r="I299" s="3">
        <v>34226</v>
      </c>
      <c r="J299" t="s">
        <v>765</v>
      </c>
    </row>
    <row r="300" spans="1:10" x14ac:dyDescent="0.25">
      <c r="A300" s="5">
        <v>3008</v>
      </c>
      <c r="B300" t="s">
        <v>766</v>
      </c>
      <c r="D300" t="s">
        <v>764</v>
      </c>
      <c r="E300" t="s">
        <v>767</v>
      </c>
      <c r="I300" s="3">
        <v>34964</v>
      </c>
      <c r="J300" t="s">
        <v>768</v>
      </c>
    </row>
    <row r="301" spans="1:10" x14ac:dyDescent="0.25">
      <c r="A301" s="5">
        <v>3014</v>
      </c>
      <c r="B301" t="s">
        <v>769</v>
      </c>
      <c r="D301" t="s">
        <v>764</v>
      </c>
      <c r="E301" t="s">
        <v>770</v>
      </c>
      <c r="I301" s="3">
        <v>39245</v>
      </c>
      <c r="J301" t="s">
        <v>771</v>
      </c>
    </row>
    <row r="302" spans="1:10" x14ac:dyDescent="0.25">
      <c r="A302" s="5">
        <v>3016</v>
      </c>
      <c r="B302" t="s">
        <v>772</v>
      </c>
      <c r="D302" t="s">
        <v>764</v>
      </c>
      <c r="E302" t="s">
        <v>773</v>
      </c>
      <c r="I302" s="3">
        <v>39245</v>
      </c>
      <c r="J302" t="s">
        <v>771</v>
      </c>
    </row>
    <row r="303" spans="1:10" x14ac:dyDescent="0.25">
      <c r="A303" s="5">
        <v>331</v>
      </c>
      <c r="B303" t="s">
        <v>774</v>
      </c>
      <c r="D303" t="s">
        <v>764</v>
      </c>
      <c r="E303" t="s">
        <v>775</v>
      </c>
      <c r="I303" s="3">
        <v>42667</v>
      </c>
      <c r="J303" t="s">
        <v>776</v>
      </c>
    </row>
    <row r="304" spans="1:10" x14ac:dyDescent="0.25">
      <c r="A304" s="5">
        <v>330</v>
      </c>
      <c r="B304" t="s">
        <v>777</v>
      </c>
      <c r="D304" t="s">
        <v>764</v>
      </c>
      <c r="E304" t="s">
        <v>778</v>
      </c>
      <c r="J304" t="s">
        <v>776</v>
      </c>
    </row>
    <row r="305" spans="1:9" x14ac:dyDescent="0.25">
      <c r="A305">
        <v>520</v>
      </c>
      <c r="B305" t="s">
        <v>102</v>
      </c>
      <c r="C305" t="s">
        <v>252</v>
      </c>
      <c r="D305" t="s">
        <v>253</v>
      </c>
      <c r="F305" t="s">
        <v>51</v>
      </c>
      <c r="G305" t="s">
        <v>779</v>
      </c>
      <c r="H305" t="s">
        <v>761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Lotação CJF</vt:lpstr>
      <vt:lpstr>CJ'S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Wiviane Sousa dos Santos</cp:lastModifiedBy>
  <cp:lastPrinted>2020-11-12T20:41:19Z</cp:lastPrinted>
  <dcterms:created xsi:type="dcterms:W3CDTF">2017-11-30T19:27:59Z</dcterms:created>
  <dcterms:modified xsi:type="dcterms:W3CDTF">2022-03-07T17:33:56Z</dcterms:modified>
</cp:coreProperties>
</file>