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UCOP\SECCON\2022\PROVISORIO SECCON\TERMOS\TERMO ADITIVO\I TA - CTR 042-2021 Marjory Lavanderia LTDA SEI n. 0001816-21.2021.4.90.8000\"/>
    </mc:Choice>
  </mc:AlternateContent>
  <xr:revisionPtr revIDLastSave="0" documentId="13_ncr:1_{A416A886-2859-4792-A7B9-7B4BABD89269}" xr6:coauthVersionLast="47" xr6:coauthVersionMax="47" xr10:uidLastSave="{00000000-0000-0000-0000-000000000000}"/>
  <bookViews>
    <workbookView xWindow="28680" yWindow="-120" windowWidth="29040" windowHeight="15840" xr2:uid="{DCD1499B-C8FB-4ED4-959C-E6960A939EE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1" l="1"/>
  <c r="N25" i="1" s="1"/>
  <c r="L18" i="1"/>
  <c r="N18" i="1" s="1"/>
  <c r="D30" i="1"/>
  <c r="F30" i="1" s="1"/>
  <c r="D29" i="1"/>
  <c r="F29" i="1" s="1"/>
  <c r="D28" i="1"/>
  <c r="F28" i="1" s="1"/>
  <c r="D27" i="1"/>
  <c r="F27" i="1" s="1"/>
  <c r="D26" i="1"/>
  <c r="F26" i="1" s="1"/>
  <c r="D25" i="1"/>
  <c r="F25" i="1" s="1"/>
  <c r="D18" i="1"/>
  <c r="F18" i="1" s="1"/>
  <c r="D3" i="1"/>
  <c r="F3" i="1" s="1"/>
  <c r="L26" i="1" l="1"/>
  <c r="N26" i="1" s="1"/>
  <c r="L27" i="1"/>
  <c r="N27" i="1" s="1"/>
  <c r="L28" i="1"/>
  <c r="N28" i="1" s="1"/>
  <c r="L29" i="1"/>
  <c r="N29" i="1" s="1"/>
  <c r="L30" i="1"/>
  <c r="N30" i="1" s="1"/>
  <c r="L3" i="1"/>
  <c r="N3" i="1" s="1"/>
  <c r="N31" i="1" s="1"/>
  <c r="F31" i="1"/>
  <c r="H33" i="1" s="1"/>
  <c r="H34" i="1" l="1"/>
  <c r="H35" i="1" s="1"/>
</calcChain>
</file>

<file path=xl/sharedStrings.xml><?xml version="1.0" encoding="utf-8"?>
<sst xmlns="http://schemas.openxmlformats.org/spreadsheetml/2006/main" count="79" uniqueCount="43">
  <si>
    <t>ITEM</t>
  </si>
  <si>
    <t>DESCRIÇÃO</t>
  </si>
  <si>
    <t>DETALHES</t>
  </si>
  <si>
    <t>Toalhas de mesa grandes - com diâmetro ou um dos lados maior ou igual a 2m</t>
  </si>
  <si>
    <t>toalha de cetim, de banquete, bege, med. 5,40X2,24</t>
  </si>
  <si>
    <t>toalha de cetim, de banquete, bege, med. 3,10x2,0m</t>
  </si>
  <si>
    <t>toalha de linho branca, bordada, med. 3,10x2,30m</t>
  </si>
  <si>
    <t>toalha de linho, branca, bordada, med. 4,60x1,90m</t>
  </si>
  <si>
    <t>toalha de linho, branca, med. 4,50x1,55m</t>
  </si>
  <si>
    <t>toalha de cetim amassado, branca, med. 3,10x2,00m</t>
  </si>
  <si>
    <t>toalha de linho, bege, med. 4,70x2,00m</t>
  </si>
  <si>
    <t>toalha de cetim, de banquete, bege, med. 3,10x2,00m</t>
  </si>
  <si>
    <t>toalha de cetim amassado, ouro velho, med. 3,10x2,30m</t>
  </si>
  <si>
    <t>toalha de linho, branca, med. 3,10x2,30m</t>
  </si>
  <si>
    <t>toalha de linho, branca, med. 5,30x2,24m</t>
  </si>
  <si>
    <t>toalha de linho, branca, retangular, med. 3,10x1,65m</t>
  </si>
  <si>
    <t>toalha de cetim, bege, redonda, com diâmetro med. 1,80m</t>
  </si>
  <si>
    <t>toalha de cetim azul marinho, quadrada, med. 1,80x1,80m</t>
  </si>
  <si>
    <t>Toalhas de mesa pequenas - com diâmetro ou um dos lados menores que 2m</t>
  </si>
  <si>
    <t>toalha de cetim, ouro velho, quadrada, med. 1,80x1,80m</t>
  </si>
  <si>
    <t>toalha de cetim, brocado, marfim, quadrada, med. 1,40x1,40m</t>
  </si>
  <si>
    <t>toalha de cetim, brocado, marfim, quadrada, med. 1,80x1,80m</t>
  </si>
  <si>
    <t>toalha de cetim brocado, branca, redonda, com diâmetro med. 1,80m</t>
  </si>
  <si>
    <t>toalha de linho, branca, redonda, com diâmetro med. 1,80m</t>
  </si>
  <si>
    <t>Toalhas de rosto</t>
  </si>
  <si>
    <t>med. 0,80x0,47m</t>
  </si>
  <si>
    <t>Guardanapos</t>
  </si>
  <si>
    <t>linho</t>
  </si>
  <si>
    <t>Toga</t>
  </si>
  <si>
    <t>Capa longa</t>
  </si>
  <si>
    <t>Capa média</t>
  </si>
  <si>
    <t>Capa curta</t>
  </si>
  <si>
    <t>TOTAL</t>
  </si>
  <si>
    <t>VALOR UNITÁRIO</t>
  </si>
  <si>
    <t>ACRÉSCIMO DE 250 GUARDANAPOS</t>
  </si>
  <si>
    <t>PRORROGAÇÃO POR MAIS 8 MESES</t>
  </si>
  <si>
    <t>QTD.  DE HIGIENIZAÇÕES</t>
  </si>
  <si>
    <t>VALOR TOTAL</t>
  </si>
  <si>
    <t>Acréscimo</t>
  </si>
  <si>
    <t>Prorrogação</t>
  </si>
  <si>
    <t>Total</t>
  </si>
  <si>
    <t>QTD.  DE HIGIENIZAÇÕES (9 MESES)</t>
  </si>
  <si>
    <t>VALOR TOTAL (9 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</si>
</sst>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1" fontId="2" fillId="0" borderId="9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9" xfId="1" applyFont="1" applyFill="1" applyBorder="1" applyAlignment="1">
      <alignment horizontal="center" vertical="center" wrapText="1"/>
    </xf>
    <xf numFmtId="44" fontId="0" fillId="0" borderId="9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44" fontId="0" fillId="0" borderId="9" xfId="0" applyNumberFormat="1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2" fillId="0" borderId="9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center" vertical="center" wrapText="1"/>
    </xf>
    <xf numFmtId="44" fontId="2" fillId="0" borderId="3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" fontId="2" fillId="0" borderId="0" xfId="0" applyNumberFormat="1" applyFont="1" applyFill="1" applyBorder="1" applyAlignment="1">
      <alignment vertical="center" wrapText="1"/>
    </xf>
    <xf numFmtId="44" fontId="2" fillId="0" borderId="0" xfId="1" applyFont="1" applyFill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60584-3CCE-4EF9-ACE1-FE0ED2D1C963}">
  <dimension ref="A1:O57"/>
  <sheetViews>
    <sheetView tabSelected="1" zoomScale="85" zoomScaleNormal="85" workbookViewId="0">
      <selection activeCell="L36" sqref="L36"/>
    </sheetView>
  </sheetViews>
  <sheetFormatPr defaultColWidth="75.5703125" defaultRowHeight="15" x14ac:dyDescent="0.25"/>
  <cols>
    <col min="1" max="1" width="6.85546875" style="8" bestFit="1" customWidth="1"/>
    <col min="2" max="2" width="23.7109375" style="8" customWidth="1"/>
    <col min="3" max="3" width="56.7109375" style="8" customWidth="1"/>
    <col min="4" max="4" width="17.7109375" style="8" bestFit="1" customWidth="1"/>
    <col min="5" max="6" width="12.140625" style="8" bestFit="1" customWidth="1"/>
    <col min="7" max="8" width="17.85546875" style="8" customWidth="1"/>
    <col min="9" max="9" width="8" style="8" bestFit="1" customWidth="1"/>
    <col min="10" max="10" width="23.7109375" style="8" customWidth="1"/>
    <col min="11" max="11" width="56.7109375" style="8" customWidth="1"/>
    <col min="12" max="12" width="18.85546875" style="8" bestFit="1" customWidth="1"/>
    <col min="13" max="13" width="12.140625" style="8" bestFit="1" customWidth="1"/>
    <col min="14" max="14" width="15.5703125" style="8" bestFit="1" customWidth="1"/>
    <col min="15" max="16384" width="75.5703125" style="8"/>
  </cols>
  <sheetData>
    <row r="1" spans="1:14" x14ac:dyDescent="0.25">
      <c r="A1" s="41" t="s">
        <v>34</v>
      </c>
      <c r="B1" s="41"/>
      <c r="C1" s="41"/>
      <c r="D1" s="41"/>
      <c r="E1" s="41"/>
      <c r="F1" s="41"/>
      <c r="I1" s="41" t="s">
        <v>35</v>
      </c>
      <c r="J1" s="41"/>
      <c r="K1" s="41"/>
      <c r="L1" s="41"/>
      <c r="M1" s="41"/>
      <c r="N1" s="41"/>
    </row>
    <row r="2" spans="1:14" ht="42.75" x14ac:dyDescent="0.25">
      <c r="A2" s="14" t="s">
        <v>0</v>
      </c>
      <c r="B2" s="14" t="s">
        <v>1</v>
      </c>
      <c r="C2" s="14" t="s">
        <v>2</v>
      </c>
      <c r="D2" s="14" t="s">
        <v>36</v>
      </c>
      <c r="E2" s="14" t="s">
        <v>33</v>
      </c>
      <c r="F2" s="14" t="s">
        <v>37</v>
      </c>
      <c r="I2" s="14" t="s">
        <v>0</v>
      </c>
      <c r="J2" s="14" t="s">
        <v>1</v>
      </c>
      <c r="K2" s="15" t="s">
        <v>2</v>
      </c>
      <c r="L2" s="16" t="s">
        <v>41</v>
      </c>
      <c r="M2" s="16" t="s">
        <v>33</v>
      </c>
      <c r="N2" s="16" t="s">
        <v>42</v>
      </c>
    </row>
    <row r="3" spans="1:14" x14ac:dyDescent="0.25">
      <c r="A3" s="22">
        <v>1</v>
      </c>
      <c r="B3" s="25" t="s">
        <v>3</v>
      </c>
      <c r="C3" s="25" t="s">
        <v>4</v>
      </c>
      <c r="D3" s="28">
        <f>225</f>
        <v>225</v>
      </c>
      <c r="E3" s="31">
        <v>11</v>
      </c>
      <c r="F3" s="31">
        <f>D3*E3</f>
        <v>2475</v>
      </c>
      <c r="I3" s="22">
        <v>1</v>
      </c>
      <c r="J3" s="25" t="s">
        <v>3</v>
      </c>
      <c r="K3" s="35" t="s">
        <v>4</v>
      </c>
      <c r="L3" s="37">
        <f>ROUND(D3*9/12,0)</f>
        <v>169</v>
      </c>
      <c r="M3" s="38">
        <v>11</v>
      </c>
      <c r="N3" s="34">
        <f>L3*M3</f>
        <v>1859</v>
      </c>
    </row>
    <row r="4" spans="1:14" x14ac:dyDescent="0.25">
      <c r="A4" s="23"/>
      <c r="B4" s="26"/>
      <c r="C4" s="27"/>
      <c r="D4" s="29"/>
      <c r="E4" s="32"/>
      <c r="F4" s="32"/>
      <c r="I4" s="23"/>
      <c r="J4" s="26"/>
      <c r="K4" s="36"/>
      <c r="L4" s="37"/>
      <c r="M4" s="39"/>
      <c r="N4" s="34"/>
    </row>
    <row r="5" spans="1:14" x14ac:dyDescent="0.25">
      <c r="A5" s="23"/>
      <c r="B5" s="26"/>
      <c r="C5" s="1" t="s">
        <v>5</v>
      </c>
      <c r="D5" s="29"/>
      <c r="E5" s="32"/>
      <c r="F5" s="32"/>
      <c r="I5" s="23"/>
      <c r="J5" s="26"/>
      <c r="K5" s="3" t="s">
        <v>5</v>
      </c>
      <c r="L5" s="37"/>
      <c r="M5" s="39"/>
      <c r="N5" s="34"/>
    </row>
    <row r="6" spans="1:14" x14ac:dyDescent="0.25">
      <c r="A6" s="23"/>
      <c r="B6" s="26"/>
      <c r="C6" s="1" t="s">
        <v>6</v>
      </c>
      <c r="D6" s="29"/>
      <c r="E6" s="32"/>
      <c r="F6" s="32"/>
      <c r="I6" s="23"/>
      <c r="J6" s="26"/>
      <c r="K6" s="3" t="s">
        <v>6</v>
      </c>
      <c r="L6" s="37"/>
      <c r="M6" s="39"/>
      <c r="N6" s="34"/>
    </row>
    <row r="7" spans="1:14" x14ac:dyDescent="0.25">
      <c r="A7" s="23"/>
      <c r="B7" s="26"/>
      <c r="C7" s="1" t="s">
        <v>7</v>
      </c>
      <c r="D7" s="29"/>
      <c r="E7" s="32"/>
      <c r="F7" s="32"/>
      <c r="I7" s="23"/>
      <c r="J7" s="26"/>
      <c r="K7" s="3" t="s">
        <v>7</v>
      </c>
      <c r="L7" s="37"/>
      <c r="M7" s="39"/>
      <c r="N7" s="34"/>
    </row>
    <row r="8" spans="1:14" x14ac:dyDescent="0.25">
      <c r="A8" s="23"/>
      <c r="B8" s="26"/>
      <c r="C8" s="1" t="s">
        <v>8</v>
      </c>
      <c r="D8" s="29"/>
      <c r="E8" s="32"/>
      <c r="F8" s="32"/>
      <c r="I8" s="23"/>
      <c r="J8" s="26"/>
      <c r="K8" s="3" t="s">
        <v>8</v>
      </c>
      <c r="L8" s="37"/>
      <c r="M8" s="39"/>
      <c r="N8" s="34"/>
    </row>
    <row r="9" spans="1:14" x14ac:dyDescent="0.25">
      <c r="A9" s="23"/>
      <c r="B9" s="26"/>
      <c r="C9" s="1" t="s">
        <v>9</v>
      </c>
      <c r="D9" s="29"/>
      <c r="E9" s="32"/>
      <c r="F9" s="32"/>
      <c r="I9" s="23"/>
      <c r="J9" s="26"/>
      <c r="K9" s="3" t="s">
        <v>9</v>
      </c>
      <c r="L9" s="37"/>
      <c r="M9" s="39"/>
      <c r="N9" s="34"/>
    </row>
    <row r="10" spans="1:14" x14ac:dyDescent="0.25">
      <c r="A10" s="23"/>
      <c r="B10" s="26"/>
      <c r="C10" s="1" t="s">
        <v>10</v>
      </c>
      <c r="D10" s="29"/>
      <c r="E10" s="32"/>
      <c r="F10" s="32"/>
      <c r="I10" s="23"/>
      <c r="J10" s="26"/>
      <c r="K10" s="3" t="s">
        <v>10</v>
      </c>
      <c r="L10" s="37"/>
      <c r="M10" s="39"/>
      <c r="N10" s="34"/>
    </row>
    <row r="11" spans="1:14" x14ac:dyDescent="0.25">
      <c r="A11" s="23"/>
      <c r="B11" s="26"/>
      <c r="C11" s="1" t="s">
        <v>11</v>
      </c>
      <c r="D11" s="29"/>
      <c r="E11" s="32"/>
      <c r="F11" s="32"/>
      <c r="I11" s="23"/>
      <c r="J11" s="26"/>
      <c r="K11" s="3" t="s">
        <v>11</v>
      </c>
      <c r="L11" s="37"/>
      <c r="M11" s="39"/>
      <c r="N11" s="34"/>
    </row>
    <row r="12" spans="1:14" x14ac:dyDescent="0.25">
      <c r="A12" s="23"/>
      <c r="B12" s="26"/>
      <c r="C12" s="1" t="s">
        <v>12</v>
      </c>
      <c r="D12" s="29"/>
      <c r="E12" s="32"/>
      <c r="F12" s="32"/>
      <c r="I12" s="23"/>
      <c r="J12" s="26"/>
      <c r="K12" s="3" t="s">
        <v>12</v>
      </c>
      <c r="L12" s="37"/>
      <c r="M12" s="39"/>
      <c r="N12" s="34"/>
    </row>
    <row r="13" spans="1:14" x14ac:dyDescent="0.25">
      <c r="A13" s="23"/>
      <c r="B13" s="26"/>
      <c r="C13" s="1" t="s">
        <v>13</v>
      </c>
      <c r="D13" s="29"/>
      <c r="E13" s="32"/>
      <c r="F13" s="32"/>
      <c r="I13" s="23"/>
      <c r="J13" s="26"/>
      <c r="K13" s="3" t="s">
        <v>13</v>
      </c>
      <c r="L13" s="37"/>
      <c r="M13" s="39"/>
      <c r="N13" s="34"/>
    </row>
    <row r="14" spans="1:14" x14ac:dyDescent="0.25">
      <c r="A14" s="23"/>
      <c r="B14" s="26"/>
      <c r="C14" s="1" t="s">
        <v>14</v>
      </c>
      <c r="D14" s="29"/>
      <c r="E14" s="32"/>
      <c r="F14" s="32"/>
      <c r="I14" s="23"/>
      <c r="J14" s="26"/>
      <c r="K14" s="3" t="s">
        <v>14</v>
      </c>
      <c r="L14" s="37"/>
      <c r="M14" s="39"/>
      <c r="N14" s="34"/>
    </row>
    <row r="15" spans="1:14" x14ac:dyDescent="0.25">
      <c r="A15" s="23"/>
      <c r="B15" s="26"/>
      <c r="C15" s="1" t="s">
        <v>15</v>
      </c>
      <c r="D15" s="29"/>
      <c r="E15" s="32"/>
      <c r="F15" s="32"/>
      <c r="I15" s="23"/>
      <c r="J15" s="26"/>
      <c r="K15" s="3" t="s">
        <v>15</v>
      </c>
      <c r="L15" s="37"/>
      <c r="M15" s="39"/>
      <c r="N15" s="34"/>
    </row>
    <row r="16" spans="1:14" x14ac:dyDescent="0.25">
      <c r="A16" s="23"/>
      <c r="B16" s="26"/>
      <c r="C16" s="1" t="s">
        <v>16</v>
      </c>
      <c r="D16" s="29"/>
      <c r="E16" s="32"/>
      <c r="F16" s="32"/>
      <c r="I16" s="23"/>
      <c r="J16" s="26"/>
      <c r="K16" s="3" t="s">
        <v>16</v>
      </c>
      <c r="L16" s="37"/>
      <c r="M16" s="39"/>
      <c r="N16" s="34"/>
    </row>
    <row r="17" spans="1:14" x14ac:dyDescent="0.25">
      <c r="A17" s="24"/>
      <c r="B17" s="27"/>
      <c r="C17" s="1" t="s">
        <v>17</v>
      </c>
      <c r="D17" s="30"/>
      <c r="E17" s="33"/>
      <c r="F17" s="33"/>
      <c r="I17" s="24"/>
      <c r="J17" s="27"/>
      <c r="K17" s="3" t="s">
        <v>17</v>
      </c>
      <c r="L17" s="37"/>
      <c r="M17" s="40"/>
      <c r="N17" s="34"/>
    </row>
    <row r="18" spans="1:14" x14ac:dyDescent="0.25">
      <c r="A18" s="22">
        <v>2</v>
      </c>
      <c r="B18" s="25" t="s">
        <v>18</v>
      </c>
      <c r="C18" s="25" t="s">
        <v>19</v>
      </c>
      <c r="D18" s="28">
        <f>700</f>
        <v>700</v>
      </c>
      <c r="E18" s="31">
        <v>5.6</v>
      </c>
      <c r="F18" s="31">
        <f>D18*E18</f>
        <v>3919.9999999999995</v>
      </c>
      <c r="I18" s="22">
        <v>2</v>
      </c>
      <c r="J18" s="25" t="s">
        <v>18</v>
      </c>
      <c r="K18" s="35" t="s">
        <v>19</v>
      </c>
      <c r="L18" s="37">
        <f>ROUND(D18*9/12,0)</f>
        <v>525</v>
      </c>
      <c r="M18" s="38">
        <v>5.6</v>
      </c>
      <c r="N18" s="34">
        <f>L18*M18</f>
        <v>2940</v>
      </c>
    </row>
    <row r="19" spans="1:14" x14ac:dyDescent="0.25">
      <c r="A19" s="23"/>
      <c r="B19" s="26"/>
      <c r="C19" s="27"/>
      <c r="D19" s="29"/>
      <c r="E19" s="32"/>
      <c r="F19" s="32"/>
      <c r="I19" s="23"/>
      <c r="J19" s="26"/>
      <c r="K19" s="36"/>
      <c r="L19" s="37"/>
      <c r="M19" s="39"/>
      <c r="N19" s="34"/>
    </row>
    <row r="20" spans="1:14" x14ac:dyDescent="0.25">
      <c r="A20" s="23"/>
      <c r="B20" s="26"/>
      <c r="C20" s="1" t="s">
        <v>20</v>
      </c>
      <c r="D20" s="29"/>
      <c r="E20" s="32"/>
      <c r="F20" s="32"/>
      <c r="I20" s="23"/>
      <c r="J20" s="26"/>
      <c r="K20" s="3" t="s">
        <v>20</v>
      </c>
      <c r="L20" s="37"/>
      <c r="M20" s="39"/>
      <c r="N20" s="34"/>
    </row>
    <row r="21" spans="1:14" x14ac:dyDescent="0.25">
      <c r="A21" s="23"/>
      <c r="B21" s="26"/>
      <c r="C21" s="1" t="s">
        <v>20</v>
      </c>
      <c r="D21" s="29"/>
      <c r="E21" s="32"/>
      <c r="F21" s="32"/>
      <c r="I21" s="23"/>
      <c r="J21" s="26"/>
      <c r="K21" s="3" t="s">
        <v>20</v>
      </c>
      <c r="L21" s="37"/>
      <c r="M21" s="39"/>
      <c r="N21" s="34"/>
    </row>
    <row r="22" spans="1:14" x14ac:dyDescent="0.25">
      <c r="A22" s="23"/>
      <c r="B22" s="26"/>
      <c r="C22" s="1" t="s">
        <v>21</v>
      </c>
      <c r="D22" s="29"/>
      <c r="E22" s="32"/>
      <c r="F22" s="32"/>
      <c r="I22" s="23"/>
      <c r="J22" s="26"/>
      <c r="K22" s="3" t="s">
        <v>21</v>
      </c>
      <c r="L22" s="37"/>
      <c r="M22" s="39"/>
      <c r="N22" s="34"/>
    </row>
    <row r="23" spans="1:14" ht="30" x14ac:dyDescent="0.25">
      <c r="A23" s="23"/>
      <c r="B23" s="26"/>
      <c r="C23" s="1" t="s">
        <v>22</v>
      </c>
      <c r="D23" s="29"/>
      <c r="E23" s="32"/>
      <c r="F23" s="32"/>
      <c r="I23" s="23"/>
      <c r="J23" s="26"/>
      <c r="K23" s="3" t="s">
        <v>22</v>
      </c>
      <c r="L23" s="37"/>
      <c r="M23" s="39"/>
      <c r="N23" s="34"/>
    </row>
    <row r="24" spans="1:14" x14ac:dyDescent="0.25">
      <c r="A24" s="24"/>
      <c r="B24" s="27"/>
      <c r="C24" s="1" t="s">
        <v>23</v>
      </c>
      <c r="D24" s="30"/>
      <c r="E24" s="33"/>
      <c r="F24" s="33"/>
      <c r="I24" s="24"/>
      <c r="J24" s="27"/>
      <c r="K24" s="3" t="s">
        <v>23</v>
      </c>
      <c r="L24" s="37"/>
      <c r="M24" s="40"/>
      <c r="N24" s="34"/>
    </row>
    <row r="25" spans="1:14" x14ac:dyDescent="0.25">
      <c r="A25" s="2">
        <v>3</v>
      </c>
      <c r="B25" s="1" t="s">
        <v>24</v>
      </c>
      <c r="C25" s="1" t="s">
        <v>25</v>
      </c>
      <c r="D25" s="4">
        <f>250</f>
        <v>250</v>
      </c>
      <c r="E25" s="7">
        <v>1.75</v>
      </c>
      <c r="F25" s="7">
        <f>D25*E25</f>
        <v>437.5</v>
      </c>
      <c r="I25" s="2">
        <v>3</v>
      </c>
      <c r="J25" s="1" t="s">
        <v>24</v>
      </c>
      <c r="K25" s="3" t="s">
        <v>25</v>
      </c>
      <c r="L25" s="10">
        <f t="shared" ref="L25:L30" si="0">ROUND(D25*9/12,0)</f>
        <v>188</v>
      </c>
      <c r="M25" s="11">
        <v>1.75</v>
      </c>
      <c r="N25" s="12">
        <f t="shared" ref="N25:N29" si="1">L25*M25</f>
        <v>329</v>
      </c>
    </row>
    <row r="26" spans="1:14" x14ac:dyDescent="0.25">
      <c r="A26" s="2">
        <v>4</v>
      </c>
      <c r="B26" s="1" t="s">
        <v>26</v>
      </c>
      <c r="C26" s="1" t="s">
        <v>27</v>
      </c>
      <c r="D26" s="4">
        <f>500</f>
        <v>500</v>
      </c>
      <c r="E26" s="7">
        <v>1.9</v>
      </c>
      <c r="F26" s="7">
        <f t="shared" ref="F26:F30" si="2">D26*E26</f>
        <v>950</v>
      </c>
      <c r="I26" s="2">
        <v>4</v>
      </c>
      <c r="J26" s="1" t="s">
        <v>26</v>
      </c>
      <c r="K26" s="3" t="s">
        <v>27</v>
      </c>
      <c r="L26" s="10">
        <f t="shared" si="0"/>
        <v>375</v>
      </c>
      <c r="M26" s="11">
        <v>1.9</v>
      </c>
      <c r="N26" s="12">
        <f t="shared" si="1"/>
        <v>712.5</v>
      </c>
    </row>
    <row r="27" spans="1:14" x14ac:dyDescent="0.25">
      <c r="A27" s="2">
        <v>5</v>
      </c>
      <c r="B27" s="1" t="s">
        <v>28</v>
      </c>
      <c r="C27" s="1"/>
      <c r="D27" s="4">
        <f>55</f>
        <v>55</v>
      </c>
      <c r="E27" s="7">
        <v>11</v>
      </c>
      <c r="F27" s="7">
        <f t="shared" si="2"/>
        <v>605</v>
      </c>
      <c r="I27" s="2">
        <v>5</v>
      </c>
      <c r="J27" s="1" t="s">
        <v>28</v>
      </c>
      <c r="K27" s="3"/>
      <c r="L27" s="10">
        <f t="shared" si="0"/>
        <v>41</v>
      </c>
      <c r="M27" s="11">
        <v>11</v>
      </c>
      <c r="N27" s="12">
        <f t="shared" si="1"/>
        <v>451</v>
      </c>
    </row>
    <row r="28" spans="1:14" x14ac:dyDescent="0.25">
      <c r="A28" s="2">
        <v>6</v>
      </c>
      <c r="B28" s="1" t="s">
        <v>29</v>
      </c>
      <c r="C28" s="1"/>
      <c r="D28" s="4">
        <f>30</f>
        <v>30</v>
      </c>
      <c r="E28" s="7">
        <v>15</v>
      </c>
      <c r="F28" s="7">
        <f t="shared" si="2"/>
        <v>450</v>
      </c>
      <c r="I28" s="2">
        <v>6</v>
      </c>
      <c r="J28" s="1" t="s">
        <v>29</v>
      </c>
      <c r="K28" s="3"/>
      <c r="L28" s="10">
        <f t="shared" si="0"/>
        <v>23</v>
      </c>
      <c r="M28" s="11">
        <v>15</v>
      </c>
      <c r="N28" s="12">
        <f t="shared" si="1"/>
        <v>345</v>
      </c>
    </row>
    <row r="29" spans="1:14" x14ac:dyDescent="0.25">
      <c r="A29" s="2">
        <v>7</v>
      </c>
      <c r="B29" s="1" t="s">
        <v>30</v>
      </c>
      <c r="C29" s="1"/>
      <c r="D29" s="4">
        <f>30</f>
        <v>30</v>
      </c>
      <c r="E29" s="7">
        <v>9.5</v>
      </c>
      <c r="F29" s="7">
        <f t="shared" si="2"/>
        <v>285</v>
      </c>
      <c r="I29" s="2">
        <v>7</v>
      </c>
      <c r="J29" s="1" t="s">
        <v>30</v>
      </c>
      <c r="K29" s="3"/>
      <c r="L29" s="10">
        <f t="shared" si="0"/>
        <v>23</v>
      </c>
      <c r="M29" s="11">
        <v>9.5</v>
      </c>
      <c r="N29" s="12">
        <f t="shared" si="1"/>
        <v>218.5</v>
      </c>
    </row>
    <row r="30" spans="1:14" x14ac:dyDescent="0.25">
      <c r="A30" s="2">
        <v>8</v>
      </c>
      <c r="B30" s="1" t="s">
        <v>31</v>
      </c>
      <c r="C30" s="1"/>
      <c r="D30" s="4">
        <f>30</f>
        <v>30</v>
      </c>
      <c r="E30" s="7">
        <v>8</v>
      </c>
      <c r="F30" s="7">
        <f t="shared" si="2"/>
        <v>240</v>
      </c>
      <c r="I30" s="2">
        <v>8</v>
      </c>
      <c r="J30" s="1" t="s">
        <v>31</v>
      </c>
      <c r="K30" s="3"/>
      <c r="L30" s="10">
        <f t="shared" si="0"/>
        <v>23</v>
      </c>
      <c r="M30" s="11">
        <v>8</v>
      </c>
      <c r="N30" s="12">
        <f>L30*M30</f>
        <v>184</v>
      </c>
    </row>
    <row r="31" spans="1:14" x14ac:dyDescent="0.25">
      <c r="A31" s="19" t="s">
        <v>32</v>
      </c>
      <c r="B31" s="20"/>
      <c r="C31" s="20"/>
      <c r="D31" s="20"/>
      <c r="E31" s="21"/>
      <c r="F31" s="7">
        <f>SUM(F3:F30)</f>
        <v>9362.5</v>
      </c>
      <c r="I31" s="5" t="s">
        <v>32</v>
      </c>
      <c r="J31" s="6"/>
      <c r="K31" s="6"/>
      <c r="L31" s="12"/>
      <c r="M31" s="13"/>
      <c r="N31" s="12">
        <f>SUM(N3:N30)</f>
        <v>7039</v>
      </c>
    </row>
    <row r="33" spans="6:15" x14ac:dyDescent="0.25">
      <c r="G33" s="17" t="s">
        <v>38</v>
      </c>
      <c r="H33" s="18">
        <f>F31-8887.5</f>
        <v>475</v>
      </c>
    </row>
    <row r="34" spans="6:15" x14ac:dyDescent="0.25">
      <c r="F34" s="9"/>
      <c r="G34" s="17" t="s">
        <v>39</v>
      </c>
      <c r="H34" s="18">
        <f>N31</f>
        <v>7039</v>
      </c>
    </row>
    <row r="35" spans="6:15" x14ac:dyDescent="0.25">
      <c r="F35" s="9"/>
      <c r="G35" s="17" t="s">
        <v>40</v>
      </c>
      <c r="H35" s="18">
        <f>SUM(H33:H34)</f>
        <v>7514</v>
      </c>
    </row>
    <row r="39" spans="6:15" x14ac:dyDescent="0.25">
      <c r="F39" s="9"/>
    </row>
    <row r="41" spans="6:15" x14ac:dyDescent="0.25">
      <c r="H41" s="42"/>
      <c r="I41" s="42"/>
      <c r="J41" s="42"/>
      <c r="K41" s="42"/>
      <c r="L41" s="43"/>
      <c r="M41" s="44"/>
      <c r="N41" s="44"/>
      <c r="O41" s="42"/>
    </row>
    <row r="42" spans="6:15" x14ac:dyDescent="0.25">
      <c r="H42" s="42"/>
      <c r="I42" s="42"/>
      <c r="J42" s="42"/>
      <c r="K42" s="42"/>
      <c r="L42" s="43"/>
      <c r="M42" s="44"/>
      <c r="N42" s="44"/>
      <c r="O42" s="42"/>
    </row>
    <row r="43" spans="6:15" x14ac:dyDescent="0.25">
      <c r="H43" s="42"/>
      <c r="I43" s="42"/>
      <c r="J43" s="42"/>
      <c r="K43" s="42"/>
      <c r="L43" s="43"/>
      <c r="M43" s="44"/>
      <c r="N43" s="44"/>
      <c r="O43" s="42"/>
    </row>
    <row r="44" spans="6:15" x14ac:dyDescent="0.25">
      <c r="H44" s="42"/>
      <c r="I44" s="42"/>
      <c r="J44" s="42"/>
      <c r="K44" s="42"/>
      <c r="L44" s="43"/>
      <c r="M44" s="44"/>
      <c r="N44" s="44"/>
      <c r="O44" s="42"/>
    </row>
    <row r="45" spans="6:15" x14ac:dyDescent="0.25">
      <c r="H45" s="42"/>
      <c r="I45" s="42"/>
      <c r="J45" s="42"/>
      <c r="K45" s="42"/>
      <c r="L45" s="43"/>
      <c r="M45" s="44"/>
      <c r="N45" s="44"/>
      <c r="O45" s="42"/>
    </row>
    <row r="46" spans="6:15" x14ac:dyDescent="0.25">
      <c r="H46" s="42"/>
      <c r="I46" s="42"/>
      <c r="J46" s="42"/>
      <c r="K46" s="42"/>
      <c r="L46" s="42"/>
      <c r="M46" s="42"/>
      <c r="N46" s="42"/>
      <c r="O46" s="42"/>
    </row>
    <row r="47" spans="6:15" x14ac:dyDescent="0.25">
      <c r="H47" s="42"/>
      <c r="I47" s="42"/>
      <c r="J47" s="42"/>
      <c r="K47" s="42"/>
      <c r="L47" s="43"/>
      <c r="M47" s="44"/>
      <c r="N47" s="44"/>
      <c r="O47" s="42"/>
    </row>
    <row r="48" spans="6:15" x14ac:dyDescent="0.25">
      <c r="H48" s="42"/>
      <c r="I48" s="42"/>
      <c r="J48" s="42"/>
      <c r="K48" s="42"/>
      <c r="L48" s="43"/>
      <c r="M48" s="44"/>
      <c r="N48" s="44"/>
      <c r="O48" s="42"/>
    </row>
    <row r="49" spans="8:15" x14ac:dyDescent="0.25">
      <c r="H49" s="42"/>
      <c r="I49" s="42"/>
      <c r="J49" s="42"/>
      <c r="K49" s="42"/>
      <c r="L49" s="43"/>
      <c r="M49" s="44"/>
      <c r="N49" s="44"/>
      <c r="O49" s="42"/>
    </row>
    <row r="50" spans="8:15" x14ac:dyDescent="0.25">
      <c r="H50" s="42"/>
      <c r="I50" s="42"/>
      <c r="J50" s="42"/>
      <c r="K50" s="42"/>
      <c r="L50" s="43"/>
      <c r="M50" s="44"/>
      <c r="N50" s="44"/>
      <c r="O50" s="42"/>
    </row>
    <row r="51" spans="8:15" x14ac:dyDescent="0.25">
      <c r="H51" s="42"/>
      <c r="I51" s="42"/>
      <c r="J51" s="42"/>
      <c r="K51" s="42"/>
      <c r="L51" s="43"/>
      <c r="M51" s="44"/>
      <c r="N51" s="44"/>
      <c r="O51" s="42"/>
    </row>
    <row r="52" spans="8:15" x14ac:dyDescent="0.25">
      <c r="H52" s="42"/>
      <c r="I52" s="42"/>
      <c r="J52" s="42"/>
      <c r="K52" s="42"/>
      <c r="L52" s="43"/>
      <c r="M52" s="44"/>
      <c r="N52" s="44"/>
      <c r="O52" s="42"/>
    </row>
    <row r="53" spans="8:15" x14ac:dyDescent="0.25">
      <c r="H53" s="42"/>
      <c r="I53" s="42"/>
      <c r="J53" s="42"/>
      <c r="K53" s="42"/>
      <c r="L53" s="42"/>
      <c r="M53" s="42"/>
      <c r="N53" s="42"/>
      <c r="O53" s="42"/>
    </row>
    <row r="54" spans="8:15" x14ac:dyDescent="0.25">
      <c r="H54" s="42"/>
      <c r="I54" s="42"/>
      <c r="J54" s="42"/>
      <c r="K54" s="42"/>
      <c r="L54" s="42"/>
      <c r="M54" s="42"/>
      <c r="N54" s="42"/>
      <c r="O54" s="42"/>
    </row>
    <row r="55" spans="8:15" x14ac:dyDescent="0.25">
      <c r="H55" s="42"/>
      <c r="I55" s="42"/>
      <c r="J55" s="42"/>
      <c r="K55" s="42"/>
      <c r="L55" s="42"/>
      <c r="M55" s="42"/>
      <c r="N55" s="42"/>
      <c r="O55" s="42"/>
    </row>
    <row r="56" spans="8:15" x14ac:dyDescent="0.25">
      <c r="H56" s="42"/>
      <c r="I56" s="42"/>
      <c r="J56" s="42"/>
      <c r="K56" s="42"/>
      <c r="L56" s="42"/>
      <c r="M56" s="42"/>
      <c r="N56" s="42"/>
      <c r="O56" s="42"/>
    </row>
    <row r="57" spans="8:15" x14ac:dyDescent="0.25">
      <c r="H57" s="42"/>
      <c r="I57" s="42"/>
      <c r="J57" s="42"/>
      <c r="K57" s="42"/>
      <c r="L57" s="42"/>
      <c r="M57" s="42"/>
      <c r="N57" s="42"/>
      <c r="O57" s="42"/>
    </row>
  </sheetData>
  <mergeCells count="27">
    <mergeCell ref="A1:F1"/>
    <mergeCell ref="I1:N1"/>
    <mergeCell ref="I3:I17"/>
    <mergeCell ref="J3:J17"/>
    <mergeCell ref="K3:K4"/>
    <mergeCell ref="L3:L17"/>
    <mergeCell ref="M3:M17"/>
    <mergeCell ref="N3:N17"/>
    <mergeCell ref="N18:N24"/>
    <mergeCell ref="F18:F24"/>
    <mergeCell ref="A3:A17"/>
    <mergeCell ref="B3:B17"/>
    <mergeCell ref="C3:C4"/>
    <mergeCell ref="D3:D17"/>
    <mergeCell ref="E3:E17"/>
    <mergeCell ref="F3:F17"/>
    <mergeCell ref="I18:I24"/>
    <mergeCell ref="J18:J24"/>
    <mergeCell ref="K18:K19"/>
    <mergeCell ref="L18:L24"/>
    <mergeCell ref="M18:M24"/>
    <mergeCell ref="A31:E31"/>
    <mergeCell ref="A18:A24"/>
    <mergeCell ref="B18:B24"/>
    <mergeCell ref="C18:C19"/>
    <mergeCell ref="D18:D24"/>
    <mergeCell ref="E18:E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 Borges Marra</dc:creator>
  <cp:lastModifiedBy>Filipe Borges Marra</cp:lastModifiedBy>
  <dcterms:created xsi:type="dcterms:W3CDTF">2022-10-11T21:16:09Z</dcterms:created>
  <dcterms:modified xsi:type="dcterms:W3CDTF">2022-10-20T18:41:45Z</dcterms:modified>
</cp:coreProperties>
</file>