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UCOP\SELITA\CPL 2022\03. Licitações\(ok)000_Link Internet STJ - 0002285-20.2021.4.90.8000\Publicação\"/>
    </mc:Choice>
  </mc:AlternateContent>
  <xr:revisionPtr revIDLastSave="0" documentId="8_{012CF885-D583-4A61-A956-A11B64EE306F}" xr6:coauthVersionLast="47" xr6:coauthVersionMax="47" xr10:uidLastSave="{00000000-0000-0000-0000-000000000000}"/>
  <bookViews>
    <workbookView xWindow="-22305" yWindow="3525" windowWidth="21600" windowHeight="11385" xr2:uid="{00000000-000D-0000-FFFF-FFFF00000000}"/>
  </bookViews>
  <sheets>
    <sheet name="Planilha1" sheetId="1" r:id="rId1"/>
  </sheets>
  <definedNames>
    <definedName name="_xlnm.Print_Area" localSheetId="0">Planilha1!$A$1:$G$17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23" i="1" s="1"/>
  <c r="B15" i="1"/>
  <c r="E5" i="1"/>
  <c r="B6" i="1"/>
  <c r="C6" i="1"/>
  <c r="D6" i="1"/>
  <c r="B12" i="1"/>
  <c r="B14" i="1"/>
  <c r="C5" i="1"/>
  <c r="D5" i="1"/>
  <c r="F5" i="1"/>
  <c r="G5" i="1"/>
  <c r="B5" i="1"/>
  <c r="B11" i="1"/>
  <c r="B13" i="1"/>
  <c r="B10" i="1"/>
  <c r="B9" i="1"/>
  <c r="B18" i="1" l="1"/>
  <c r="B26" i="1" l="1"/>
  <c r="B19" i="1" l="1"/>
  <c r="B27" i="1" s="1"/>
</calcChain>
</file>

<file path=xl/sharedStrings.xml><?xml version="1.0" encoding="utf-8"?>
<sst xmlns="http://schemas.openxmlformats.org/spreadsheetml/2006/main" count="33" uniqueCount="27">
  <si>
    <t>MAPA COMPARATIVO DE PREÇOS</t>
  </si>
  <si>
    <t>Descrição do item</t>
  </si>
  <si>
    <t>CTR STJ Telefonica</t>
  </si>
  <si>
    <t>CTR STJ ALGAR</t>
  </si>
  <si>
    <t>CTR STF</t>
  </si>
  <si>
    <t>CTR TJDFT</t>
  </si>
  <si>
    <t>Proposta Jetelecom</t>
  </si>
  <si>
    <t>Estimativa Serpro</t>
  </si>
  <si>
    <t>Link internet 1000 Mbps</t>
  </si>
  <si>
    <t>CUSTO POR MBPS</t>
  </si>
  <si>
    <t/>
  </si>
  <si>
    <t>CONTRATO STJ Telefonica(vigência 20 meses)</t>
  </si>
  <si>
    <t>CONTRATO ALGAR ( vigência 20 meses)</t>
  </si>
  <si>
    <t>CTR STF 800</t>
  </si>
  <si>
    <t>PROPOSTA SERPRO 1000 Mbps</t>
  </si>
  <si>
    <t>Média</t>
  </si>
  <si>
    <t>Valor Mensal</t>
  </si>
  <si>
    <t>Valor 20 meses</t>
  </si>
  <si>
    <t>Serviço Anti-DDOS</t>
  </si>
  <si>
    <t>Link 1000Mbps</t>
  </si>
  <si>
    <t>Anti-DDOS</t>
  </si>
  <si>
    <t>Total</t>
  </si>
  <si>
    <t>Valor mensal</t>
  </si>
  <si>
    <t>-</t>
  </si>
  <si>
    <t>Porcentagem DDOS</t>
  </si>
  <si>
    <t>Obs. 1: Foram desconsiderados os valores do CTR TJDFT e do SERPRO por serem o menor e o maior valor encontrado, respectivamente.</t>
  </si>
  <si>
    <t>Obs. 2: No contrato do TJDFT e na proposta da Jetelecom não constava com valores separados entre o serviço Anti-DDOS do Link de internet. Dessa forma, foi utilizado a porcentagem do serviço Anti-DDOS em relação ao valor total dos outros contratos, e chegou-se a 23%.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</si>
</sst>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quotePrefix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1" fillId="2" borderId="1" xfId="0" applyNumberFormat="1" applyFont="1" applyFill="1" applyBorder="1"/>
    <xf numFmtId="164" fontId="1" fillId="4" borderId="1" xfId="0" applyNumberFormat="1" applyFont="1" applyFill="1" applyBorder="1"/>
    <xf numFmtId="165" fontId="0" fillId="0" borderId="0" xfId="0" applyNumberFormat="1"/>
    <xf numFmtId="165" fontId="4" fillId="0" borderId="1" xfId="0" applyNumberFormat="1" applyFont="1" applyBorder="1"/>
    <xf numFmtId="164" fontId="2" fillId="2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1" fillId="0" borderId="0" xfId="0" applyNumberFormat="1" applyFont="1" applyBorder="1"/>
    <xf numFmtId="164" fontId="4" fillId="0" borderId="1" xfId="0" applyNumberFormat="1" applyFont="1" applyBorder="1"/>
    <xf numFmtId="4" fontId="2" fillId="2" borderId="5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1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R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R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R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R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R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R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R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R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R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R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R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CA370F-428D-492E-B18C-3C444E40B74D}" name="Tabela1" displayName="Tabela1" ref="A2:G6" totalsRowShown="0" headerRowDxfId="15" dataDxfId="14" totalsRowDxfId="13">
  <autoFilter ref="A2:G6" xr:uid="{AE79D874-14DC-401B-8900-28E5B2444981}"/>
  <tableColumns count="7">
    <tableColumn id="1" xr3:uid="{C3B3F3DB-1968-4755-879D-1AAC47893055}" name="Descrição do item" dataDxfId="12" totalsRowDxfId="11"/>
    <tableColumn id="2" xr3:uid="{986ABF87-9150-4D58-9004-5BF4045854A7}" name="CTR STJ Telefonica" dataDxfId="10" totalsRowDxfId="9"/>
    <tableColumn id="3" xr3:uid="{7760B268-1D77-4C43-8CAE-440C9FC279E5}" name="CTR STJ ALGAR" dataDxfId="8" totalsRowDxfId="7"/>
    <tableColumn id="4" xr3:uid="{3E6B0F90-CDF3-4CDF-AD8F-518199742226}" name="CTR STF" dataDxfId="6" totalsRowDxfId="5"/>
    <tableColumn id="6" xr3:uid="{FB8B5446-A11E-45E0-B5B9-DE8B47E56F8E}" name="CTR TJDFT" totalsRowDxfId="4"/>
    <tableColumn id="7" xr3:uid="{B46C8834-07FF-40A4-804C-7BE660D20D4C}" name="Proposta Jetelecom" dataDxfId="3" totalsRowDxfId="2"/>
    <tableColumn id="5" xr3:uid="{5D0379BB-43D8-4FB6-B132-09561C2B35F9}" name="Estimativa Serpro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topLeftCell="A10" workbookViewId="0">
      <selection activeCell="B22" sqref="B22"/>
    </sheetView>
  </sheetViews>
  <sheetFormatPr defaultRowHeight="15" x14ac:dyDescent="0.25"/>
  <cols>
    <col min="1" max="1" width="52.7109375" bestFit="1" customWidth="1"/>
    <col min="2" max="2" width="19.5703125" customWidth="1"/>
    <col min="3" max="3" width="19.28515625" customWidth="1"/>
    <col min="4" max="7" width="18.5703125" customWidth="1"/>
  </cols>
  <sheetData>
    <row r="1" spans="1:7" ht="15.75" x14ac:dyDescent="0.25">
      <c r="A1" s="23" t="s">
        <v>0</v>
      </c>
      <c r="B1" s="24"/>
      <c r="C1" s="24"/>
      <c r="D1" s="24"/>
      <c r="E1" s="24"/>
      <c r="F1" s="24"/>
      <c r="G1" s="24"/>
    </row>
    <row r="2" spans="1:7" ht="30.75" customHeight="1" x14ac:dyDescent="0.2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5.75" x14ac:dyDescent="0.25">
      <c r="A3" s="3" t="s">
        <v>8</v>
      </c>
      <c r="B3" s="4">
        <v>4808.71</v>
      </c>
      <c r="C3" s="4">
        <v>6340</v>
      </c>
      <c r="D3" s="4">
        <v>6657.7</v>
      </c>
      <c r="E3" s="4">
        <v>4289.47</v>
      </c>
      <c r="F3" s="4">
        <v>7700</v>
      </c>
      <c r="G3" s="4">
        <v>35000</v>
      </c>
    </row>
    <row r="4" spans="1:7" ht="15.75" x14ac:dyDescent="0.25">
      <c r="A4" s="14" t="s">
        <v>18</v>
      </c>
      <c r="B4" s="15">
        <v>1583.55</v>
      </c>
      <c r="C4" s="15">
        <v>2086</v>
      </c>
      <c r="D4" s="15">
        <v>1675.6</v>
      </c>
      <c r="E4" s="13">
        <v>1281.27</v>
      </c>
      <c r="F4" s="15">
        <v>2300</v>
      </c>
      <c r="G4" s="15" t="s">
        <v>23</v>
      </c>
    </row>
    <row r="5" spans="1:7" ht="15.75" x14ac:dyDescent="0.25">
      <c r="A5" s="14" t="s">
        <v>21</v>
      </c>
      <c r="B5" s="15">
        <f>SUM(B3:B4)</f>
        <v>6392.26</v>
      </c>
      <c r="C5" s="15">
        <f t="shared" ref="C5:G5" si="0">SUM(C3:C4)</f>
        <v>8426</v>
      </c>
      <c r="D5" s="15">
        <f t="shared" si="0"/>
        <v>8333.2999999999993</v>
      </c>
      <c r="E5" s="21">
        <f t="shared" si="0"/>
        <v>5570.74</v>
      </c>
      <c r="F5" s="15">
        <f t="shared" si="0"/>
        <v>10000</v>
      </c>
      <c r="G5" s="21">
        <f t="shared" si="0"/>
        <v>35000</v>
      </c>
    </row>
    <row r="6" spans="1:7" ht="15.75" x14ac:dyDescent="0.25">
      <c r="A6" s="14" t="s">
        <v>24</v>
      </c>
      <c r="B6" s="19">
        <f>B4/B5</f>
        <v>0.24772928510417283</v>
      </c>
      <c r="C6" s="19">
        <f t="shared" ref="C6:D6" si="1">C4/C5</f>
        <v>0.24756705435556611</v>
      </c>
      <c r="D6" s="19">
        <f t="shared" si="1"/>
        <v>0.20107280429121718</v>
      </c>
      <c r="E6" s="20">
        <v>0.233333333333333</v>
      </c>
      <c r="F6" s="19">
        <v>0.233333333333333</v>
      </c>
      <c r="G6" s="19"/>
    </row>
    <row r="8" spans="1:7" ht="15.75" x14ac:dyDescent="0.25">
      <c r="A8" s="25" t="s">
        <v>9</v>
      </c>
      <c r="B8" s="25"/>
      <c r="C8" s="5" t="s">
        <v>10</v>
      </c>
    </row>
    <row r="9" spans="1:7" ht="15.75" x14ac:dyDescent="0.25">
      <c r="A9" s="2" t="s">
        <v>11</v>
      </c>
      <c r="B9" s="1">
        <f>B3/1000</f>
        <v>4.8087099999999996</v>
      </c>
    </row>
    <row r="10" spans="1:7" ht="15.75" x14ac:dyDescent="0.25">
      <c r="A10" s="2" t="s">
        <v>12</v>
      </c>
      <c r="B10" s="1">
        <f>C3/1000</f>
        <v>6.34</v>
      </c>
    </row>
    <row r="11" spans="1:7" ht="15.75" x14ac:dyDescent="0.25">
      <c r="A11" s="2" t="s">
        <v>13</v>
      </c>
      <c r="B11" s="9">
        <f>D3/1000</f>
        <v>6.6577000000000002</v>
      </c>
    </row>
    <row r="12" spans="1:7" ht="15.75" x14ac:dyDescent="0.25">
      <c r="A12" s="2" t="s">
        <v>5</v>
      </c>
      <c r="B12" s="10">
        <f>E3/1000</f>
        <v>4.2894700000000006</v>
      </c>
    </row>
    <row r="13" spans="1:7" ht="15.75" x14ac:dyDescent="0.25">
      <c r="A13" s="2" t="s">
        <v>6</v>
      </c>
      <c r="B13" s="1">
        <f>F3/1000</f>
        <v>7.7</v>
      </c>
    </row>
    <row r="14" spans="1:7" ht="15.75" x14ac:dyDescent="0.25">
      <c r="A14" s="2" t="s">
        <v>14</v>
      </c>
      <c r="B14" s="10">
        <f>G3/1000</f>
        <v>35</v>
      </c>
    </row>
    <row r="15" spans="1:7" ht="15.75" x14ac:dyDescent="0.25">
      <c r="A15" s="2" t="s">
        <v>15</v>
      </c>
      <c r="B15" s="1">
        <f>AVERAGE(B9:B11,B13)</f>
        <v>6.3766024999999997</v>
      </c>
    </row>
    <row r="16" spans="1:7" ht="15.75" x14ac:dyDescent="0.25">
      <c r="A16" s="16"/>
      <c r="B16" s="17"/>
    </row>
    <row r="17" spans="1:3" x14ac:dyDescent="0.25">
      <c r="B17" t="s">
        <v>19</v>
      </c>
    </row>
    <row r="18" spans="1:3" ht="15.75" x14ac:dyDescent="0.25">
      <c r="A18" s="8"/>
      <c r="B18" s="12">
        <f>B15*1000</f>
        <v>6376.6025</v>
      </c>
      <c r="C18" s="11" t="s">
        <v>16</v>
      </c>
    </row>
    <row r="19" spans="1:3" ht="15.75" x14ac:dyDescent="0.25">
      <c r="B19" s="12">
        <f>B18*20</f>
        <v>127532.05</v>
      </c>
      <c r="C19" t="s">
        <v>17</v>
      </c>
    </row>
    <row r="20" spans="1:3" x14ac:dyDescent="0.25">
      <c r="B20" s="11"/>
    </row>
    <row r="21" spans="1:3" x14ac:dyDescent="0.25">
      <c r="B21" s="11" t="s">
        <v>20</v>
      </c>
    </row>
    <row r="22" spans="1:3" ht="15.75" x14ac:dyDescent="0.25">
      <c r="B22" s="18">
        <f>AVERAGE(B4,C4,D4,F4)</f>
        <v>1911.2874999999999</v>
      </c>
      <c r="C22" t="s">
        <v>16</v>
      </c>
    </row>
    <row r="23" spans="1:3" ht="15.75" x14ac:dyDescent="0.25">
      <c r="B23" s="12">
        <f>B22*20</f>
        <v>38225.75</v>
      </c>
      <c r="C23" t="s">
        <v>17</v>
      </c>
    </row>
    <row r="25" spans="1:3" x14ac:dyDescent="0.25">
      <c r="B25" t="s">
        <v>21</v>
      </c>
    </row>
    <row r="26" spans="1:3" ht="15.75" x14ac:dyDescent="0.25">
      <c r="B26" s="12">
        <f>B18+B22</f>
        <v>8287.89</v>
      </c>
      <c r="C26" s="11" t="s">
        <v>22</v>
      </c>
    </row>
    <row r="27" spans="1:3" ht="15.75" x14ac:dyDescent="0.25">
      <c r="B27" s="12">
        <f>B19+B23</f>
        <v>165757.79999999999</v>
      </c>
      <c r="C27" s="11" t="s">
        <v>17</v>
      </c>
    </row>
    <row r="28" spans="1:3" x14ac:dyDescent="0.25">
      <c r="C28" s="11"/>
    </row>
    <row r="29" spans="1:3" ht="15.75" x14ac:dyDescent="0.25">
      <c r="A29" s="22" t="s">
        <v>25</v>
      </c>
    </row>
    <row r="30" spans="1:3" ht="15.75" x14ac:dyDescent="0.25">
      <c r="A30" s="22" t="s">
        <v>26</v>
      </c>
    </row>
  </sheetData>
  <mergeCells count="2">
    <mergeCell ref="A1:G1"/>
    <mergeCell ref="A8:B8"/>
  </mergeCells>
  <pageMargins left="0.7" right="0.7" top="0.75" bottom="0.75" header="0.3" footer="0.3"/>
  <pageSetup paperSize="9" orientation="landscape" verticalDpi="597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DE5108AF010A4D93A3F2E60BB88C0A" ma:contentTypeVersion="8" ma:contentTypeDescription="Crie um novo documento." ma:contentTypeScope="" ma:versionID="e1683270777f56a87a6d1c4c10d73651">
  <xsd:schema xmlns:xsd="http://www.w3.org/2001/XMLSchema" xmlns:xs="http://www.w3.org/2001/XMLSchema" xmlns:p="http://schemas.microsoft.com/office/2006/metadata/properties" xmlns:ns2="22abab79-a488-4777-b089-0fd15bb434df" targetNamespace="http://schemas.microsoft.com/office/2006/metadata/properties" ma:root="true" ma:fieldsID="c15937d17bffc0511a4a1043792f2a88" ns2:_="">
    <xsd:import namespace="22abab79-a488-4777-b089-0fd15bb43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bab79-a488-4777-b089-0fd15bb43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565B28-525C-4E16-85D1-21C11D44AA66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22abab79-a488-4777-b089-0fd15bb434d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60546E-2D71-4D54-B5E4-F635F4EACA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FDEF89-6719-4814-8F46-7BE0B456CE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abab79-a488-4777-b089-0fd15bb434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Jordão Dias</dc:creator>
  <cp:keywords/>
  <dc:description/>
  <cp:lastModifiedBy>Rodrigo Jordão Dias</cp:lastModifiedBy>
  <cp:revision/>
  <dcterms:created xsi:type="dcterms:W3CDTF">2020-04-01T17:45:31Z</dcterms:created>
  <dcterms:modified xsi:type="dcterms:W3CDTF">2022-07-05T22:30:42Z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0x010100C2DE5108AF010A4D93A3F2E60BB88C0A</vt:lpwstr>
  </property>
</Properties>
</file>