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rodrigo.jordao\Downloads\"/>
    </mc:Choice>
  </mc:AlternateContent>
  <xr:revisionPtr revIDLastSave="0" documentId="13_ncr:1_{645D7FCB-C5D2-4677-93AD-DEAF72B4D479}" xr6:coauthVersionLast="47" xr6:coauthVersionMax="47" xr10:uidLastSave="{00000000-0000-0000-0000-000000000000}"/>
  <bookViews>
    <workbookView xWindow="28680" yWindow="-120" windowWidth="29040" windowHeight="15840" activeTab="3" xr2:uid="{00000000-000D-0000-FFFF-FFFF00000000}"/>
  </bookViews>
  <sheets>
    <sheet name="GRUPO 1" sheetId="1" r:id="rId1"/>
    <sheet name="GRUPO 2" sheetId="2" r:id="rId2"/>
    <sheet name="ITENS 12 a 14" sheetId="3" r:id="rId3"/>
    <sheet name="TOTAL" sheetId="5" r:id="rId4"/>
  </sheets>
  <definedNames>
    <definedName name="_Hlk14276799" localSheetId="0">'GRUPO 1'!$F$19</definedName>
    <definedName name="_Hlk14276799" localSheetId="1">'GRUPO 2'!$F$8</definedName>
    <definedName name="_Hlk14276799" localSheetId="2">'ITENS 12 a 14'!$F$18</definedName>
    <definedName name="_xlnm.Print_Area" localSheetId="0">'GRUPO 1'!$A$1:$H$56</definedName>
    <definedName name="_xlnm.Print_Area" localSheetId="1">'GRUPO 2'!$A$2:$H$37</definedName>
    <definedName name="_xlnm.Print_Area" localSheetId="2">'ITENS 12 a 14'!$A$2:$H$38</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8" i="5" l="1"/>
  <c r="C6" i="5"/>
  <c r="C7" i="5"/>
  <c r="H4" i="3"/>
  <c r="G4" i="3"/>
  <c r="G27" i="1" l="1"/>
  <c r="G45" i="1" l="1"/>
  <c r="G16" i="3" l="1"/>
  <c r="G24" i="2"/>
  <c r="H24" i="2" s="1"/>
  <c r="G40" i="1"/>
  <c r="G34" i="1"/>
  <c r="G19" i="1"/>
  <c r="G13" i="2"/>
  <c r="G4" i="2"/>
  <c r="G8" i="2"/>
  <c r="N31" i="3" l="1"/>
  <c r="N27" i="3"/>
  <c r="H26" i="3"/>
  <c r="N20" i="3"/>
  <c r="N18" i="3"/>
  <c r="H16" i="3"/>
  <c r="N8" i="3"/>
  <c r="N7" i="3"/>
  <c r="N6" i="3"/>
  <c r="G17" i="2"/>
  <c r="H17" i="2" s="1"/>
  <c r="N21" i="2"/>
  <c r="N16" i="2"/>
  <c r="N13" i="2"/>
  <c r="H13" i="2"/>
  <c r="N12" i="2"/>
  <c r="N10" i="2"/>
  <c r="H8" i="2"/>
  <c r="H4" i="2"/>
  <c r="H45" i="1"/>
  <c r="H40" i="1"/>
  <c r="H34" i="1"/>
  <c r="H27" i="1"/>
  <c r="H19" i="1"/>
  <c r="G12" i="1" l="1"/>
  <c r="H12" i="1" s="1"/>
  <c r="H50" i="1" s="1"/>
  <c r="C4" i="5" s="1"/>
  <c r="N10" i="3"/>
  <c r="H31" i="2"/>
  <c r="C5" i="5" s="1"/>
  <c r="C9" i="5" l="1"/>
</calcChain>
</file>

<file path=xl/sharedStrings.xml><?xml version="1.0" encoding="utf-8"?>
<sst xmlns="http://schemas.openxmlformats.org/spreadsheetml/2006/main" count="259" uniqueCount="195">
  <si>
    <t>ITEM</t>
  </si>
  <si>
    <t>ESPECIFICAÇÃO</t>
  </si>
  <si>
    <t>QUANT.</t>
  </si>
  <si>
    <t>VALOR UNIT</t>
  </si>
  <si>
    <t>VALOR TOTAL</t>
  </si>
  <si>
    <t>Safestore</t>
  </si>
  <si>
    <t>mediana</t>
  </si>
  <si>
    <t>MAPA COMPARATIVO DE PREÇOS</t>
  </si>
  <si>
    <t>TOTAL</t>
  </si>
  <si>
    <t>COTAÇÕES</t>
  </si>
  <si>
    <t>EMPRESA</t>
  </si>
  <si>
    <t>Sítio Eletronico
https://sentinela.ind.br</t>
  </si>
  <si>
    <t>Sítio Eletronico
https://safestore.com.br</t>
  </si>
  <si>
    <t>Sítio https://www.martinellipesca.com.br/</t>
  </si>
  <si>
    <t>Sítio https://www.universodaslanternas.com/</t>
  </si>
  <si>
    <t>Sítio
https://couroart.com.br/</t>
  </si>
  <si>
    <t>Sítio https://produto.mercadolivre.com.br</t>
  </si>
  <si>
    <t>Sítio https://loja.atackmilitar.com.br/</t>
  </si>
  <si>
    <t>Sítio https://www.usemilitar.com.br</t>
  </si>
  <si>
    <t>Sítio https://www.elo7.com.br/</t>
  </si>
  <si>
    <t>Julu Comércio</t>
  </si>
  <si>
    <t>SEÇÃO DE COMPRAS - SECOMP / SUCOP/SAD</t>
  </si>
  <si>
    <t>Camisa Tática Gola Polo (manga curta)</t>
  </si>
  <si>
    <t>Camisa Tática Gola Polo (manga longa)</t>
  </si>
  <si>
    <t>Cinto de Nylon com Fivela</t>
  </si>
  <si>
    <t>LOTE 2 - UNIFORMES</t>
  </si>
  <si>
    <r>
      <rPr>
        <b/>
        <sz val="10"/>
        <color rgb="FF000000"/>
        <rFont val="Arial"/>
        <family val="2"/>
      </rPr>
      <t>OBJETO</t>
    </r>
    <r>
      <rPr>
        <sz val="10"/>
        <color rgb="FF000000"/>
        <rFont val="Arial"/>
        <family val="2"/>
      </rPr>
      <t>: Aquisição de uniformes e equipamentos operacionais para os agentes da polícia judicial do Conselho da Justiça Federal que estejam em estrita atividade de segurança institucional, conforme itens e especificações discriminadas no anexo I deste Termo de Referência.</t>
    </r>
  </si>
  <si>
    <t>0005830-33.2019.4.90.8000 (adjudicação por grupo/item)</t>
  </si>
  <si>
    <t xml:space="preserve">LOTE 1 </t>
  </si>
  <si>
    <t>ITEM 12</t>
  </si>
  <si>
    <t>ITEM 13</t>
  </si>
  <si>
    <t>ITEM 14</t>
  </si>
  <si>
    <t>TOTAL DOS GRUPOS/ITENS</t>
  </si>
  <si>
    <t>GRUPO/ITEM</t>
  </si>
  <si>
    <t>VALOR</t>
  </si>
  <si>
    <t>Grupo 1</t>
  </si>
  <si>
    <t>Grupo 2</t>
  </si>
  <si>
    <t>TOTAL estimado</t>
  </si>
  <si>
    <t>Item 12</t>
  </si>
  <si>
    <t>Item 13</t>
  </si>
  <si>
    <t>Item 14</t>
  </si>
  <si>
    <t xml:space="preserve">MRR Comércio de Utilidades Domésticas EIRELI                CNPJ: 19.988.480/0001-79 </t>
  </si>
  <si>
    <t>Sítio eletrônico                       https://www.aventuraecia.com.br/camisa-tatica-polo-invictus-control-cinza-pilot                   Acessado em: 23/11/2021</t>
  </si>
  <si>
    <t>Sítio eletrônico              https://shopee.com.br/Camisa-Polo-Tática-Combat-Shirt-Polo-Camisa-Combat-Shirt-Cinza-Tático-i.403632958.9649085511                           Acessado em: 23/11/2021</t>
  </si>
  <si>
    <t>TOWEB BRASIL LTDA EPP         CNPJ: 10.424.053/0001-93</t>
  </si>
  <si>
    <t>Sítio eletrônico                                 https://shopee.com.br/Camisa-Tática-Manga-Longa-i.403658145.3988262808    Acessado em: 23/11/2021</t>
  </si>
  <si>
    <t>Sítio eletrônico                             https://produto.mercadolivre.com.br/MLB-1731629792-camisa-de-combat-t-shirt-tatica-manga-longa-airsoft-_JM#searchVariation=69617250311&amp;…      Acessado em: 23/11/2021</t>
  </si>
  <si>
    <t>EBAZAR.COM.BR                 CNPJ: 03.007.331/0001-41</t>
  </si>
  <si>
    <t>Sítio eletrônico                                          https://www.lacustretactical.com.br/gandola-tatica-operacional-em-rip-stop-preta-safo                                         Acessado em: 23/11/2021</t>
  </si>
  <si>
    <t>LACUSTRE TACTICAL COMERCIO DE UNIFORMES E ARTIGOS DE CAÇA E PESCA LTDA                                    CNPJ: 36.963.836/0001-39</t>
  </si>
  <si>
    <t>FUNCIONAL UNIFORMES                             CNPJ: 02.777.319/0001-53</t>
  </si>
  <si>
    <t>Sítio eletrônico                                     https://www.botaparanda.com.br/marca/botaparanda.html                               Acessado em: 23/11/2021</t>
  </si>
  <si>
    <t>BOTAPARANDA                   CNPJ: 23.745.431/0001-82</t>
  </si>
  <si>
    <t>Sítio eletrônico                                       https://produto.mercadolivre.com.br/MLB-850071477-calca-rip-stop-tatica-cargo-airsoft-seg-pretaazul-50-a-54-_JM?matt_tool=93470956&amp;matt_w…                           Acessado em: 23/11/2021</t>
  </si>
  <si>
    <t>Sítio eletrônico                                  https://www.americanas.com.br/produto/96961598?pfm_carac=calca-rip-stop&amp;pfm_page=search&amp;pfm_pos=grid&amp;pfm_type=search_page&amp;offerId…                        Acessado em: 23/11/2021</t>
  </si>
  <si>
    <t>AMERICANAS S. A.                         CNPJ: 00.776.574/0006-60</t>
  </si>
  <si>
    <t>Sítio eletrônico                                https://shopee.com.br/CALÇA-TÁTICA-6-BOLSOS-RIPSTOP-RESGATE--i.404394885.9154455743                        Acessado em: 23/11/2021</t>
  </si>
  <si>
    <t>Sítio eletrônico                                    https://www.pontofrio.com.br/Cinto-Tatico-Produzido-Em-Nylon-Com-Fivela-Preto-9175704/p/9175704?pid=zoom_int&amp;utm_source=zoom&amp;c=zoo…                            Acessado em: 23/11/2021</t>
  </si>
  <si>
    <r>
      <t>PONTO FRIO</t>
    </r>
    <r>
      <rPr>
        <sz val="12"/>
        <color rgb="FF202124"/>
        <rFont val="Arial"/>
        <family val="2"/>
      </rPr>
      <t> MEGASTORE  VIA VAREJO S.A.          CNPJ 33.041.260/0652-90</t>
    </r>
  </si>
  <si>
    <t>Sítio eletrônico                                     https://www.magazineluiza.com.br/cinto-de-nylon-com-fivela-preto-mundo-do-militar/p/abjg43j300/md/ctoo/                         Acessado em: 23/11/2021</t>
  </si>
  <si>
    <t>MAGAZINE LUIZA S. A.                    CNPJ: 47.960.950/1088-36</t>
  </si>
  <si>
    <t>Sítio eletrônico                                          https://www.amazon.com.br/dp/B08HWF1YP7/ref=olp-opf-redir?aod=1&amp;tag=zoom059-20&amp;creative=380345&amp;creativeASIN=B08HWF1YP7&amp;linkC…                               Acessado em: 23/11/2021</t>
  </si>
  <si>
    <t>AMAZON SERV. DE VAREJO DO BRASIL LTDA                           CNPJ 15.436.940/0001-03</t>
  </si>
  <si>
    <t>Sítio eletrônico          https://www.americanas.com.br/produto/3159732262?epar=bp_pl_00_go_el_todas_geral_gmv&amp;opn=YSMESP&amp;WT.srch=1&amp;gclid=EAIaIQobChMI9o_--8ev9AIVhbKGCh0negzkEAQYASABEgKH__D_BwE&amp;tamanho=…                             Acessado em: 23/11/2021</t>
  </si>
  <si>
    <t>Sítio eletrônico                            https://produto.mercadolivre.com.br/MLB-778725081-bota-coturno-militar-tatico-couro-hidrofugado-tek-kallucci-_JM                                       Acessado em: 23/11/2021</t>
  </si>
  <si>
    <t>Sítio eletrônico            https://shopee.com.br/Coldre-Velado-Pistola-Tauros-Pt-138-Millennium-Pro-Cal-380-i.352122822.7574436106Acessado em: 23/11/2021</t>
  </si>
  <si>
    <t>TOWEB BRASIL LTDA EPP                          CNPJ: 10.424.053/0001-93</t>
  </si>
  <si>
    <t>Sítio eletrônico           https://produto.mercadolivre.com.br/MLB-2032679135-coudre-porta-carregador-duplo-polimero-glock-g17-g19-gen5-_JM?matt_tool=93470956&amp;…                                Acessado em: 23/11/2021</t>
  </si>
  <si>
    <t>Sítio eletrônico                                    https://www.brforce.com.br/coldre-destro-tarantula-owb-plataforma-taurusr-serie-800-e-serie-24-7.html                                  Acessado em: 23/11/2021</t>
  </si>
  <si>
    <t>Sítio eletrônico                  https://www.pontodeimpactostore.com.br/conta/index                                    Acessado em: 23/11/2021</t>
  </si>
  <si>
    <t>ROSEANNE DO SANTOS ERSE BENINI                             CNPJ: 17.998.789/0001-14</t>
  </si>
  <si>
    <t>Sítio eletrônico                       https://produto.mercadolivre.com.br/MLB-1586284096-porta-algema-em-polimero-belica-aba-paddle-preto-_JM?matt_tool=43232742&amp;matt_word…         Acessado em: 23/11/2021</t>
  </si>
  <si>
    <t>Sítio eletrônico                           https://www.americanas.com.br/produto/3384485114?pfm_carac=porta-algema&amp;pfm_page=search&amp;pfm_pos=grid&amp;pfm_type=search_page&amp;offer…                       Acessado em: 23/11/2021</t>
  </si>
  <si>
    <t>Sítio eletrònico                                  https://www.sapesca.com.br/porta-algema-universal-tab-lock-belica                     Acessado em: 23/11/2021</t>
  </si>
  <si>
    <t>Sítio eletrônico                              https://www.rotaextrema.com.br/algema-de-pulso-invictus-em-aco-carbono-preta-com-corrente-000466/p                             Acessado em: 23/11/2021</t>
  </si>
  <si>
    <t>ROTA COM. I. E. EQUIP. AVENTURA LTDA              CNPJ: 27.307.471/0001-01</t>
  </si>
  <si>
    <t xml:space="preserve">Sítio eletrônico                                  https://www.amazon.com.br/Algema-Pulso-Invictus-Carbono-Corrente/dp/B07NJ4GKG3/ref=sr_1_1?adgrpid=129251716449&amp;gclid=EAIaIQobCh…                                            Acessado em: 23/11/2021                                </t>
  </si>
  <si>
    <t>Sítio eletrônico                                     https://produto.mercadolivre.com.br/MLB-2069912981-algema-de-pulso-micro-niquelada-1020-_JM?matt_tool=43232742&amp;matt_word=&amp;matt_sou…                                     Acessado em: 23/11/2021</t>
  </si>
  <si>
    <t>Sítio eletrônico                                  https://www.botaparanda.com.br/carrinho/produto/50280015/adicionar                                         Acessado em: 23/11/2021</t>
  </si>
  <si>
    <t>Sítio eletrônico                                 https://www.amazon.com.br/Invictus-Cinto-Na-invictus/dp/B07YNYSNML/ref=asc_df_B07YNYSNML/?tag=googleshopp00-20&amp;linkCode=df0&amp;hva…                      Acessado em: 23/11/2021</t>
  </si>
  <si>
    <t>Sítio eletrônico                                      https://produto.mercadolivre.com.br/MLB-700742688-lanterna-tatica-profissional-police-16500w-460000-lumens-up-_JM#searchVariation=46603…                                                                Acessado em: 23/11/2021</t>
  </si>
  <si>
    <t>Sítio eletrônico                                     https://www.shoptime.com.br/produto/4241340487?pfm_carac=kit-lanternas-tatica&amp;pfm_index=3&amp;pfm_page=search&amp;pfm_pos=grid&amp;pfm_type=s…                       Acessado em: 23/11/2021</t>
  </si>
  <si>
    <t>Sítio eletrônico                                        https://produto.mercadolivre.com.br/MLB-2035084355-basto-de-policia-de-26-polegadas-solid-stel-stick-ns26-_JM#position=1&amp;search_layout=st…                 Acessado em: 23/11/2021</t>
  </si>
  <si>
    <t>Comando do Exército                           Ata P.E. n. 13/2021</t>
  </si>
  <si>
    <t>Tribunal Superior do Trabalho                          Ata P.E. n. 59/2021</t>
  </si>
  <si>
    <t>Comando do Exército                         Dispensa de Licitação n. 129/2021</t>
  </si>
  <si>
    <t>CASA DOS MILITARES INDUSTRIA E COMERCIO DO VESTUARIO EIRELI         CNPJ 74.772.070/0001-02</t>
  </si>
  <si>
    <t>TATICAL CASES EQUIPAMENTOS LTDA                                                       CNPJ 34.717.131/0001-06</t>
  </si>
  <si>
    <t>EBAZAR.COM.BR                                         CNPJ: 03.007.331/0001-41</t>
  </si>
  <si>
    <t>EBAZAR.COM.BR                                              CNPJ: 03.007.331/0001-41</t>
  </si>
  <si>
    <t>AMERICANAS S. A.                                       CNPJ: 00.776.574/0006-60</t>
  </si>
  <si>
    <t>Comando do Exército                               Ata P. E. n. 12-2021</t>
  </si>
  <si>
    <t>SIS COMERCIO DE MATERIAIS E EQUIPAMENTOS LTDA                                 CNPJ 29.926.189/0001-19</t>
  </si>
  <si>
    <t>Comando do Exército                              Ata P. E. n. 3/2021</t>
  </si>
  <si>
    <t>Comando do Exército                         Ata P. E. n. 4/2021</t>
  </si>
  <si>
    <t>L A A SILVA ARMARINHOS                                 CNPJ 24.443.748/0001-27</t>
  </si>
  <si>
    <t>ANTONIO EUGENIO VILAS BOAS - EIRELI         CNPJ 28.288.621/0001-31</t>
  </si>
  <si>
    <t>Prefeitura Municipal de Valença                  Ata P. E. n. 36/2021</t>
  </si>
  <si>
    <t>Depatamento de Polícia Federal        Dispensa de Licitação n. 16/2021</t>
  </si>
  <si>
    <t>Diretoria de Adm e Gestão - FUNAI       Ata P. E. n. 1/2021</t>
  </si>
  <si>
    <t>Prefeitura Municipal de Valença                    Ata P. E. n. 36/2021</t>
  </si>
  <si>
    <t>Indústria de Material Bélico do Brasil     Dispensa de Licitação n. 61/2021</t>
  </si>
  <si>
    <t>Tribunal Superior do Trabalho                         Ata P. E. n. 23/2021</t>
  </si>
  <si>
    <t>Tribunal Regional Federal                         Ata P. E. n. 52/2021</t>
  </si>
  <si>
    <t>Comando do Exército                          Ata P. E. n. 16/2021</t>
  </si>
  <si>
    <t>Justiça Federal 1ª Instância RO                 Ata P. E. n. 18/2020</t>
  </si>
  <si>
    <t>WTC INDUSTRIA E COMERCIO DE CONFECCOES E EQUIPAMENTOS E</t>
  </si>
  <si>
    <t>Comando do Exército                          Ata P. E. n. 2/2021</t>
  </si>
  <si>
    <t>Prefeitura Municipal de Guamaré                    Ata. P. E. n. 31/2021</t>
  </si>
  <si>
    <t>Agência Naciona de Mineraçã-DF                   Ata P. E. n. 5/2021</t>
  </si>
  <si>
    <t>A. L. FORCE COMERCIAL LTDA</t>
  </si>
  <si>
    <t>Secretaria de Seg. Pública TO                  Ata P. E. n. 117/2021</t>
  </si>
  <si>
    <t>Sítio eletrônico                                  https://www.americanas.com.br/produto/2972756718?pfm_carac=camiseta-tatica&amp;pfm_page=search&amp;pfm_pos=grid&amp;pfm_type=search_page&amp;off…                     Acessado em: 26/11/2021</t>
  </si>
  <si>
    <t>Tribunal Superior do Trabalho                          Ata P.E. n. 37/2021</t>
  </si>
  <si>
    <t>VERSSERV VENDASONLINE EIRELI           CNPJ 34.246.709/0001-93</t>
  </si>
  <si>
    <t>JEFERSON ADRIANO DA SILVA 05129688961    CNPJ. 23.959.105/0001-78</t>
  </si>
  <si>
    <t>JOAO ALCIDES DA SILVA 01624645097           CNPJ 21.927.038/0001-84</t>
  </si>
  <si>
    <t>LOJA SENTINELA MILITAR                                          CNPJ 8695351000176</t>
  </si>
  <si>
    <r>
      <t>MARTINELLI PESCA</t>
    </r>
    <r>
      <rPr>
        <sz val="11"/>
        <color rgb="FF202124"/>
        <rFont val="Arial"/>
        <family val="2"/>
      </rPr>
      <t xml:space="preserve"> &amp; NAUTICA LTDA                                     CNPJ 00722437000139                </t>
    </r>
  </si>
  <si>
    <t>EBAZAR.COM.BR                                          CNPJ: 03.007.331/0001-41</t>
  </si>
  <si>
    <t>UNIVERSO DAS LANTERNAS                                                     CNPJ: 25.287.874/0001-00</t>
  </si>
  <si>
    <t>COUROART BRASIL
CNPJ: 09.285.251/0002-15</t>
  </si>
  <si>
    <t>AMERICANAS S. A.                                         CNPJ: 00.776.574/0006-60</t>
  </si>
  <si>
    <t>ELOHIM COMÉRCIO ARTIGOS MILITARES EIRELI                                                               CNPJ 08.043.947/0001-91</t>
  </si>
  <si>
    <t>BOTAPARANDA                                            CNPJ: 23.745.431/0001-82</t>
  </si>
  <si>
    <t>USE MILITAR &amp; OUTDOOR LTDA                             CNPJ. 14.588.426/0001-12</t>
  </si>
  <si>
    <r>
      <t>ATTACK MILITAR</t>
    </r>
    <r>
      <rPr>
        <sz val="11"/>
        <color rgb="FF4D5156"/>
        <rFont val="Arial"/>
        <family val="2"/>
      </rPr>
      <t xml:space="preserve"> INDUSTRIA E COMERCIO LTDA                            </t>
    </r>
    <r>
      <rPr>
        <b/>
        <sz val="11"/>
        <color rgb="FF5F6368"/>
        <rFont val="Arial"/>
        <family val="2"/>
      </rPr>
      <t>CNPJ</t>
    </r>
    <r>
      <rPr>
        <sz val="11"/>
        <color rgb="FF4D5156"/>
        <rFont val="Arial"/>
        <family val="2"/>
      </rPr>
      <t> 15.419.523/0001-44</t>
    </r>
  </si>
  <si>
    <t>SIS COMERCIO DE MATERIAIS E EQUIPAMENTOS LTDA                                    CNPJ 29.926.189/0001-20</t>
  </si>
  <si>
    <t>SAPESCA                            CNPJ:00.740.022/0001-98</t>
  </si>
  <si>
    <t>EBAZAR.COM.BR                                         CNPJ 03.007.331/0001-41</t>
  </si>
  <si>
    <t>UNIÃO SUPRIMENTOS MILITARES LTDA                         CNPJ 13.992.333/0001-96</t>
  </si>
  <si>
    <t>VESTIR INDUSTRIA E COMERCIO DE CONFECCOES LTDA                  CNPJ. 07.358.710/0001-37</t>
  </si>
  <si>
    <r>
      <t>B.H. MANUFATURAS TEXTIL</t>
    </r>
    <r>
      <rPr>
        <sz val="11"/>
        <color rgb="FF4D5156"/>
        <rFont val="Arial"/>
        <family val="2"/>
      </rPr>
      <t> - </t>
    </r>
    <r>
      <rPr>
        <sz val="11"/>
        <color rgb="FF5F6368"/>
        <rFont val="Arial"/>
        <family val="2"/>
      </rPr>
      <t>EIRELI</t>
    </r>
    <r>
      <rPr>
        <sz val="11"/>
        <color rgb="FF4D5156"/>
        <rFont val="Arial"/>
        <family val="2"/>
      </rPr>
      <t>                               CNPJ 22.124.337/0001-4</t>
    </r>
  </si>
  <si>
    <t>MARCA D´AGUA LTDA                           CNPJ 64.377.518/0001-21</t>
  </si>
  <si>
    <t>REGIS UNIFORMES E COMERCIO EIRELI                                    CNPJ 22.226.628/0001-42</t>
  </si>
  <si>
    <t xml:space="preserve">C C R TISO                            CNPJ 18.397.808/0001-10                  </t>
  </si>
  <si>
    <t>COELHO E MACHADO COMERCIAL E DISTRIBUIDORA EIRELI                                      CNPJ. 23.027.027/0001-73</t>
  </si>
  <si>
    <t>RODEC AMADO SOLDAS ABRASIVOS E SEGURANCA LTDA      CNPJ. 32.114.795/0001-55</t>
  </si>
  <si>
    <t>SHANON MODA EIRELI                                CNPJ. 00.400.119/0001-51</t>
  </si>
  <si>
    <t>METALCOURO IND. E COM. EIRELI                                       CNPJ 01.186.098/0001-86</t>
  </si>
  <si>
    <t>Sítio eletrônico        https://metalcouro.com.br/</t>
  </si>
  <si>
    <t>Sítio eletrônico  https://www.soupolicia.com</t>
  </si>
  <si>
    <t>Sítio eletrônico   https://www.elo7.com.br/</t>
  </si>
  <si>
    <t>SOUPOLICIA.COM                                CNPJ 18.148.710/0001-29</t>
  </si>
  <si>
    <t>JULU COMERCIO DE CALCADOS E VESTUARIO LTDA</t>
  </si>
  <si>
    <t>MULTISEG UNIFORMES E EQUIPAMENTOS LTDA            CNPJ. 03.291.912/0001-58</t>
  </si>
  <si>
    <t>REBEL E IRMAO COMERCIO DE UNIFORMES MILITARES LTDA      CNPJ. 04.487.818/0001-31</t>
  </si>
  <si>
    <t>FORTE SINAL EQUIPAMENTOS  EIRELI                                CNPJ. 26.729.755/0001-15</t>
  </si>
  <si>
    <t>SILVENINA UNIFORMES LTDA         CNPJ. 18.386.337/0001-44</t>
  </si>
  <si>
    <t>Sítio eletrônico                                 https://www.kalunga.com.br/prod/radio-comunicador-c-alcance-20-km-rc3002-g2-intelbras-cx-1-un/650430?pcID=39&amp;gclid=EAIaIQobChMI9_u-qNm99AIVTYGRCh1_UAdWEAQYCSABEgIxCPD_BwE                                Acessado em: 29/11/2021</t>
  </si>
  <si>
    <t>Kalunga SA                           CNPJ 43.283.811/0001-50</t>
  </si>
  <si>
    <t>AMAZON SERV. DE VAREJOS DO BRASIL LTDA                 CNPJ 15.436.940/0001-03</t>
  </si>
  <si>
    <t>Disp Licit n. 161/2020</t>
  </si>
  <si>
    <t>Nº Pregão: 882021 - Tribunal Superior do Trabalho 2ª Região/SP</t>
  </si>
  <si>
    <t>MIGUEL HERNANDEZ INDUSTRIA, COMERCIO DE EQUIPAMENTOS DE SEGURANCA EIRELI - 32.216.668/0001-67</t>
  </si>
  <si>
    <t>Sítio eletrônico                 https://www.amazon.com.br/Radio-Comunicador-Motorola-Talkabout-Walk/dp/B076DVVDHX/ref=pd_rhf_dp_s_ci_mcx_mr_hp_d_5/139-7226405-…                                       Acessado em: 29/11/2021</t>
  </si>
  <si>
    <t>Sítio eletrônico                 https://produto.mercadolivre.com.br/MLB-1818075208-radio-comunicador-longo-alcance-20km-intelbras-rc-3002-g2-_JM                                          Acessado em: 29/11/2021</t>
  </si>
  <si>
    <t>NºPregão:92021-Ministério Público do Trabalho Procuradoria Regional do Trabalho da 16º Regiao</t>
  </si>
  <si>
    <t>MARIA IDALIA COSTA COLETTO-38.060.757/0001-43</t>
  </si>
  <si>
    <t>NºPregão:272021-Centro de Intendencia da Marinha em Rio Grande</t>
  </si>
  <si>
    <t>NºPregão:402021-HOSPITAL UNIVERSITARIO JULIO MARIA BANDEIRA DE MELLO</t>
  </si>
  <si>
    <t>RCOM DIGITAL TELECOMUNICACOES-24.875.832/0001-10</t>
  </si>
  <si>
    <t>MOTORADIO SANTOS-38.060.757/0001-43</t>
  </si>
  <si>
    <t>Lacustre Tactical</t>
  </si>
  <si>
    <t xml:space="preserve">Proposta Comercial </t>
  </si>
  <si>
    <t>Prefeitura Municipal de Lages                     Ata P. E. n. 97/2021</t>
  </si>
  <si>
    <t>Relatório Fonte de Preços</t>
  </si>
  <si>
    <r>
      <t xml:space="preserve"> 
</t>
    </r>
    <r>
      <rPr>
        <b/>
        <sz val="10"/>
        <color theme="1"/>
        <rFont val="Arial"/>
        <family val="2"/>
      </rPr>
      <t>Lanterna Tática</t>
    </r>
    <r>
      <rPr>
        <sz val="10"/>
        <color theme="1"/>
        <rFont val="Arial"/>
        <family val="2"/>
      </rPr>
      <t xml:space="preserve">
Lanterna portátil de led para uso tático, bateria recarregável inclusa, cor preta, foco regulável, três modos de utilização (luz baixa, luz alta e estrobo), resistente à água, carregador de bateria incluso, porta lanterna em nylon inclusa, com duração da carga de no mínimo 180 minutos de uso continuo. </t>
    </r>
  </si>
  <si>
    <r>
      <rPr>
        <b/>
        <sz val="10"/>
        <color theme="1"/>
        <rFont val="Arial"/>
        <family val="2"/>
      </rPr>
      <t xml:space="preserve">Bastão retrátil 26” 
</t>
    </r>
    <r>
      <rPr>
        <sz val="10"/>
        <color theme="1"/>
        <rFont val="Arial"/>
        <family val="2"/>
      </rPr>
      <t>Bastão retrátil 26”, com porta bastão em nylon ou couro, em aço-carbono 1020, com 26”, cabo emborrachado, com dimensões de 66cm aberto e 24cm fechado.</t>
    </r>
  </si>
  <si>
    <r>
      <rPr>
        <b/>
        <sz val="10"/>
        <color theme="1"/>
        <rFont val="Arial"/>
        <family val="2"/>
      </rPr>
      <t xml:space="preserve">Cinto Tático </t>
    </r>
    <r>
      <rPr>
        <sz val="10"/>
        <color theme="1"/>
        <rFont val="Arial"/>
        <family val="2"/>
      </rPr>
      <t xml:space="preserve"> - Cinto Tático - em Nylon, tipo Força Nacional na cor bege/areia, com fivela de metal, com sistema de fechamento por velcro. Tamanhos P, M, G e GG.
</t>
    </r>
  </si>
  <si>
    <r>
      <rPr>
        <b/>
        <sz val="10"/>
        <color theme="1"/>
        <rFont val="Arial"/>
        <family val="2"/>
      </rPr>
      <t xml:space="preserve">Algema de pulso
</t>
    </r>
    <r>
      <rPr>
        <sz val="10"/>
        <color theme="1"/>
        <rFont val="Arial"/>
        <family val="2"/>
      </rPr>
      <t>Algema em aço carbono polido com dispositivo de bloqueio, dupla trava de segurança, alça dentada de fechamento com guias corrediças para impedir a abertura por pressão ou pancadas.</t>
    </r>
  </si>
  <si>
    <r>
      <t xml:space="preserve">Porta algemas
</t>
    </r>
    <r>
      <rPr>
        <sz val="10"/>
        <color theme="1"/>
        <rFont val="Arial"/>
        <family val="2"/>
      </rPr>
      <t xml:space="preserve">Desenvolvido em polímero de alta resistência, compatível com algema de dobradiça e corrente, com passador cinto-clip ajustável do tamanho do cinto de 25mm até 55mm. </t>
    </r>
  </si>
  <si>
    <r>
      <t xml:space="preserve">Coldre para Pistola PT 380
</t>
    </r>
    <r>
      <rPr>
        <sz val="10"/>
        <color theme="1"/>
        <rFont val="Arial"/>
        <family val="2"/>
      </rPr>
      <t xml:space="preserve">Fabricado em polímero de alta resistência para ser utilizado em uso externo na cintura, com botão de liberação acima do ferrolho, fixado através de aba Paddle atracado ao cinto da calça.  passador de cinto sistema Paddle, para pistola Taurus  PT 380. </t>
    </r>
  </si>
  <si>
    <t xml:space="preserve">Gandola Tática Operacional </t>
  </si>
  <si>
    <t xml:space="preserve">	
Calça Tática Operacional </t>
  </si>
  <si>
    <r>
      <rPr>
        <b/>
        <sz val="10"/>
        <color theme="1"/>
        <rFont val="Arial"/>
        <family val="2"/>
      </rPr>
      <t>Rádio de Comunicação Móvel</t>
    </r>
    <r>
      <rPr>
        <sz val="10"/>
        <color theme="1"/>
        <rFont val="Arial"/>
        <family val="2"/>
      </rPr>
      <t xml:space="preserve">
Rádio de comunicação móvel com alcance de no mínimo de 30 km em campo aberto e 2 km em ambiente fechado,  com duas baterias NiMH recarregável com duração mínima de 08 horas, lanterna integrada, fone de ouvido, carregador bivolt, resistente a água e garantia mínima de 12 meses. </t>
    </r>
  </si>
  <si>
    <r>
      <t xml:space="preserve"> 
</t>
    </r>
    <r>
      <rPr>
        <b/>
        <sz val="10"/>
        <color theme="1"/>
        <rFont val="Arial"/>
        <family val="2"/>
      </rPr>
      <t xml:space="preserve">Distintivo Agente da Polícia Judicial
</t>
    </r>
    <r>
      <rPr>
        <sz val="10"/>
        <color theme="1"/>
        <rFont val="Arial"/>
        <family val="2"/>
      </rPr>
      <t xml:space="preserve">
Distintivo funcional da polícia judicial, fabricado com a predominância do metal bronze liso, na cor prata e com dimensoes de 80x60mm, conforme especificado no Termo de Referência.</t>
    </r>
  </si>
  <si>
    <r>
      <t xml:space="preserve">	
Coturno Tático Operacional
</t>
    </r>
    <r>
      <rPr>
        <sz val="10"/>
        <color theme="1"/>
        <rFont val="Arial"/>
        <family val="2"/>
      </rPr>
      <t xml:space="preserve">
Coturno Tático na Cor Desert - cano médio, conforme especificado no Termo de Referência.</t>
    </r>
  </si>
  <si>
    <t>BRASÍLIA,         28/12/2021</t>
  </si>
  <si>
    <t>Observações:
1. As cotações das Atas de Pregão e de Disp de Licitação,  que estão na cor azul, são de contratações similares de órgãos/entidades da Administração Pública.</t>
  </si>
  <si>
    <t>BRASÍLIA, 28/12/2021</t>
  </si>
  <si>
    <t>Mercado Livre</t>
  </si>
  <si>
    <t>Sítio Eletronico https://produto.mercadolivre.com.br/MLB-2035084355-basto-de-policia-de-26-polegadas-solid-stel-stick-ns26-_JM#position=1&amp;search_layout=st%E2%80%A6</t>
  </si>
  <si>
    <t>TST 
1ª Região - ATA P.E. 00037/2021</t>
  </si>
  <si>
    <t xml:space="preserve">SIS COMERCIO DE MATERIAIS E EQUIPAMENTOS LTDA                                                         CNPJ 29.926.189/0001-20                     </t>
  </si>
  <si>
    <t>Ministério da Saúde - Distrito Sanitário Especial Indigena Kaiapo do Pará - PE 00019/2021</t>
  </si>
  <si>
    <t>POLLYANNA TAMARA MORAIS E SILVA MOURA EIRELI                                                       CNPJ 40.238.923/0001-09</t>
  </si>
  <si>
    <t>Comando da Aeronáutica - Base Aérea de Recife - PE 00075/2021</t>
  </si>
  <si>
    <r>
      <t>CCR TISO</t>
    </r>
    <r>
      <rPr>
        <sz val="11"/>
        <rFont val="Arial"/>
        <family val="2"/>
      </rPr>
      <t xml:space="preserve">  CNPJ 18.397.808/0001-10</t>
    </r>
  </si>
  <si>
    <t>Comando da Aeronáutica - Base Aérea de Santa Maria - PE 00016/2021</t>
  </si>
  <si>
    <r>
      <t> </t>
    </r>
    <r>
      <rPr>
        <sz val="11"/>
        <rFont val="Arial"/>
        <family val="2"/>
      </rPr>
      <t>BELLSUB COMERCIO DE MATERIAIS ESPORTIVOS LTDA                                            CNPJ. 04.002.498/0001-82</t>
    </r>
  </si>
  <si>
    <r>
      <rPr>
        <b/>
        <sz val="10"/>
        <color theme="1"/>
        <rFont val="Arial"/>
        <family val="2"/>
      </rPr>
      <t>Observações</t>
    </r>
    <r>
      <rPr>
        <sz val="10"/>
        <color theme="1"/>
        <rFont val="Arial"/>
        <family val="2"/>
      </rPr>
      <t>:
1. As cotações das Atas de Pregão e de Disp de Licitação,  que estão na cor azul, são de contratações similares de órgãos/entidades da Administração Pública.
2. Itens em vermelho foram desconsiderados por estarem inexequiveis ou muitos superiores aos demais.</t>
    </r>
  </si>
  <si>
    <t>Sítio eletrônico                                https://shopee.com.br/Gandola-Preta-Tática-Bope-Segurança-Rip-Stop-Sutache-i.341215963.9505979977       Acessado em: 29/12/2021</t>
  </si>
  <si>
    <t>Sítio eletrônico                                   https://funcionaluniformes.com.br/loja/gandola-operacional-masculina-bmsc/                       Acessado em: 29/12/2021</t>
  </si>
  <si>
    <r>
      <t>Observações</t>
    </r>
    <r>
      <rPr>
        <sz val="10"/>
        <color rgb="FF000000"/>
        <rFont val="Arial"/>
        <family val="2"/>
        <charset val="1"/>
      </rPr>
      <t xml:space="preserve">:
</t>
    </r>
    <r>
      <rPr>
        <b/>
        <sz val="10"/>
        <color rgb="FF000000"/>
        <rFont val="Arial"/>
        <family val="2"/>
      </rPr>
      <t xml:space="preserve">1. </t>
    </r>
    <r>
      <rPr>
        <sz val="10"/>
        <color rgb="FF000000"/>
        <rFont val="Arial"/>
        <family val="2"/>
      </rPr>
      <t xml:space="preserve">O parâmetro utilizado na pesquisa foi com base em preços de licitações constante no Painel de Preços, contratações similares de órgãos/entidades da Administração Pública; proposta de fornecedores; e preços de sítios eletrônicos e especializados, conforme os termos I, II, III e IV do art. 5º da IN n. 73/2020, do Ministério da Economia. 
</t>
    </r>
    <r>
      <rPr>
        <b/>
        <sz val="10"/>
        <color rgb="FF000000"/>
        <rFont val="Arial"/>
        <family val="2"/>
      </rPr>
      <t>2</t>
    </r>
    <r>
      <rPr>
        <sz val="10"/>
        <color rgb="FF000000"/>
        <rFont val="Arial"/>
        <family val="2"/>
      </rPr>
      <t>. As cotações que estão com a fonte na cor</t>
    </r>
    <r>
      <rPr>
        <b/>
        <sz val="10"/>
        <color theme="9" tint="-0.249977111117893"/>
        <rFont val="Arial"/>
        <family val="2"/>
      </rPr>
      <t xml:space="preserve"> </t>
    </r>
    <r>
      <rPr>
        <b/>
        <sz val="10"/>
        <color theme="6" tint="-0.249977111117893"/>
        <rFont val="Arial"/>
        <family val="2"/>
      </rPr>
      <t>azul</t>
    </r>
    <r>
      <rPr>
        <sz val="10"/>
        <color rgb="FF000000"/>
        <rFont val="Arial"/>
        <family val="2"/>
      </rPr>
      <t xml:space="preserve"> se referem a Atas de Pregão Eletrônico, realizados nos útlimos 12 (doze) meses.
</t>
    </r>
    <r>
      <rPr>
        <b/>
        <sz val="10"/>
        <color rgb="FF000000"/>
        <rFont val="Arial"/>
        <family val="2"/>
      </rPr>
      <t>3</t>
    </r>
    <r>
      <rPr>
        <sz val="10"/>
        <color rgb="FF000000"/>
        <rFont val="Arial"/>
        <family val="2"/>
      </rPr>
      <t xml:space="preserve">.os valores obtidos na pesquisa foram avaliados criticamente e, em virtude devido a hetererogeneidade, utilizou-se a </t>
    </r>
    <r>
      <rPr>
        <b/>
        <sz val="10"/>
        <color rgb="FF000000"/>
        <rFont val="Arial"/>
        <family val="2"/>
      </rPr>
      <t>MEDIANA</t>
    </r>
    <r>
      <rPr>
        <sz val="10"/>
        <color rgb="FF000000"/>
        <rFont val="Arial"/>
        <family val="2"/>
      </rPr>
      <t> como metodologia,tendo sido utilizada a média somente para o item 5 do Grupo 1, por esta não ser afetada pelas significativas variações, não comprometendo a estimativa do preço de referência e representando de forma satisfatória os preços praticados no mercado.</t>
    </r>
    <r>
      <rPr>
        <sz val="10"/>
        <color rgb="FF000000"/>
        <rFont val="Arial"/>
        <family val="2"/>
        <charset val="1"/>
      </rPr>
      <t xml:space="preserve">.
</t>
    </r>
    <r>
      <rPr>
        <b/>
        <sz val="10"/>
        <color rgb="FF000000"/>
        <rFont val="Arial"/>
        <family val="2"/>
      </rPr>
      <t>4</t>
    </r>
    <r>
      <rPr>
        <sz val="10"/>
        <color rgb="FF000000"/>
        <rFont val="Arial"/>
        <family val="2"/>
        <charset val="1"/>
      </rPr>
      <t>. Os preços que estão coma fonte</t>
    </r>
    <r>
      <rPr>
        <sz val="10"/>
        <color rgb="FFFF0000"/>
        <rFont val="Arial"/>
        <family val="2"/>
      </rPr>
      <t xml:space="preserve"> vermelha</t>
    </r>
    <r>
      <rPr>
        <sz val="10"/>
        <color rgb="FF000000"/>
        <rFont val="Arial"/>
        <family val="2"/>
        <charset val="1"/>
      </rPr>
      <t xml:space="preserve"> foram excluídos dos cálculos das médias/medianas, tendo em vista que destoam dos mais e podem se inexequíveis e/ou superestimados. Frisa-se que para a desconsideração dos preços, observou-se ainda as especificações, quantitativos das contratações similares a despeito dos quantitativos do TR do CJ, bem como o período de realização das pesquisa de preços, pois, na atual situação econômica, os preços de gêneros alimentícios estão sofrendo reajustes constantes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</si>
</sst>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R$&quot;\ * #,##0.00_-;\-&quot;R$&quot;\ * #,##0.00_-;_-&quot;R$&quot;\ * &quot;-&quot;??_-;_-@_-"/>
    <numFmt numFmtId="164" formatCode="#,##0.00_ ;\-#,##0.00\ "/>
  </numFmts>
  <fonts count="30"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sz val="10"/>
      <color rgb="FFFF0000"/>
      <name val="Arial"/>
      <family val="2"/>
    </font>
    <font>
      <sz val="10"/>
      <name val="Arial"/>
      <family val="2"/>
    </font>
    <font>
      <sz val="10"/>
      <color theme="0"/>
      <name val="Arial"/>
      <family val="2"/>
    </font>
    <font>
      <b/>
      <sz val="10"/>
      <color theme="0"/>
      <name val="Arial"/>
      <family val="2"/>
    </font>
    <font>
      <sz val="9"/>
      <color theme="1"/>
      <name val="Arial"/>
      <family val="2"/>
    </font>
    <font>
      <sz val="10"/>
      <color rgb="FF000000"/>
      <name val="Arial"/>
      <family val="2"/>
    </font>
    <font>
      <sz val="10"/>
      <color rgb="FF0070C0"/>
      <name val="Arial"/>
      <family val="2"/>
    </font>
    <font>
      <b/>
      <sz val="10"/>
      <color rgb="FF000000"/>
      <name val="Arial"/>
      <family val="2"/>
    </font>
    <font>
      <b/>
      <sz val="15"/>
      <color theme="3"/>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rgb="FF000000"/>
      <name val="Arial"/>
      <family val="2"/>
      <charset val="1"/>
    </font>
    <font>
      <sz val="10"/>
      <color rgb="FF000000"/>
      <name val="Arial"/>
      <family val="2"/>
      <charset val="1"/>
    </font>
    <font>
      <b/>
      <sz val="10"/>
      <color theme="9" tint="-0.249977111117893"/>
      <name val="Arial"/>
      <family val="2"/>
    </font>
    <font>
      <b/>
      <sz val="10"/>
      <color theme="6" tint="-0.249977111117893"/>
      <name val="Arial"/>
      <family val="2"/>
    </font>
    <font>
      <sz val="12"/>
      <color rgb="FF202124"/>
      <name val="Arial"/>
      <family val="2"/>
    </font>
    <font>
      <sz val="11"/>
      <color rgb="FF202124"/>
      <name val="Arial"/>
      <family val="2"/>
    </font>
    <font>
      <b/>
      <sz val="11"/>
      <color rgb="FF5F6368"/>
      <name val="Arial"/>
      <family val="2"/>
    </font>
    <font>
      <sz val="11"/>
      <color rgb="FF4D5156"/>
      <name val="Arial"/>
      <family val="2"/>
    </font>
    <font>
      <sz val="11"/>
      <name val="Arial"/>
      <family val="2"/>
    </font>
    <font>
      <sz val="11"/>
      <color rgb="FF5F6368"/>
      <name val="Arial"/>
      <family val="2"/>
    </font>
    <font>
      <sz val="8"/>
      <color theme="1"/>
      <name val="Arial"/>
      <family val="2"/>
    </font>
    <font>
      <sz val="11"/>
      <color rgb="FFFF0000"/>
      <name val="Calibri"/>
      <family val="2"/>
      <scheme val="minor"/>
    </font>
    <font>
      <sz val="8"/>
      <color rgb="FF0070C0"/>
      <name val="Arial"/>
      <family val="2"/>
    </font>
  </fonts>
  <fills count="14">
    <fill>
      <patternFill patternType="none"/>
    </fill>
    <fill>
      <patternFill patternType="gray125"/>
    </fill>
    <fill>
      <patternFill patternType="solid">
        <fgColor theme="0" tint="-0.249977111117893"/>
        <bgColor indexed="64"/>
      </patternFill>
    </fill>
    <fill>
      <patternFill patternType="solid">
        <fgColor theme="9" tint="-0.249977111117893"/>
        <bgColor indexed="64"/>
      </patternFill>
    </fill>
    <fill>
      <patternFill patternType="solid">
        <fgColor theme="7" tint="0.39997558519241921"/>
        <bgColor indexed="64"/>
      </patternFill>
    </fill>
    <fill>
      <patternFill patternType="solid">
        <fgColor theme="5"/>
      </patternFill>
    </fill>
    <fill>
      <patternFill patternType="solid">
        <fgColor theme="8"/>
      </patternFill>
    </fill>
    <fill>
      <patternFill patternType="solid">
        <fgColor theme="8" tint="0.79998168889431442"/>
        <bgColor indexed="65"/>
      </patternFill>
    </fill>
    <fill>
      <patternFill patternType="solid">
        <fgColor theme="5" tint="-0.249977111117893"/>
        <bgColor indexed="64"/>
      </patternFill>
    </fill>
    <fill>
      <patternFill patternType="solid">
        <fgColor theme="8" tint="-0.499984740745262"/>
        <bgColor indexed="64"/>
      </patternFill>
    </fill>
    <fill>
      <patternFill patternType="solid">
        <fgColor theme="6" tint="0.59999389629810485"/>
        <bgColor indexed="64"/>
      </patternFill>
    </fill>
    <fill>
      <patternFill patternType="solid">
        <fgColor theme="8" tint="-0.249977111117893"/>
        <bgColor indexed="64"/>
      </patternFill>
    </fill>
    <fill>
      <patternFill patternType="solid">
        <fgColor theme="7" tint="0.39997558519241921"/>
        <bgColor rgb="FFFFFF99"/>
      </patternFill>
    </fill>
    <fill>
      <patternFill patternType="solid">
        <fgColor theme="0"/>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medium">
        <color theme="4" tint="0.39997558519241921"/>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top/>
      <bottom/>
      <diagonal/>
    </border>
  </borders>
  <cellStyleXfs count="7">
    <xf numFmtId="0" fontId="0" fillId="0" borderId="0"/>
    <xf numFmtId="44" fontId="1" fillId="0" borderId="0" applyFont="0" applyFill="0" applyBorder="0" applyAlignment="0" applyProtection="0"/>
    <xf numFmtId="0" fontId="12" fillId="0" borderId="23" applyNumberFormat="0" applyFill="0" applyAlignment="0" applyProtection="0"/>
    <xf numFmtId="0" fontId="13" fillId="0" borderId="24" applyNumberFormat="0" applyFill="0" applyAlignment="0" applyProtection="0"/>
    <xf numFmtId="0" fontId="16" fillId="5" borderId="0" applyNumberFormat="0" applyBorder="0" applyAlignment="0" applyProtection="0"/>
    <xf numFmtId="0" fontId="16" fillId="6" borderId="0" applyNumberFormat="0" applyBorder="0" applyAlignment="0" applyProtection="0"/>
    <xf numFmtId="0" fontId="1" fillId="7" borderId="0" applyNumberFormat="0" applyBorder="0" applyAlignment="0" applyProtection="0"/>
  </cellStyleXfs>
  <cellXfs count="216">
    <xf numFmtId="0" fontId="0" fillId="0" borderId="0" xfId="0"/>
    <xf numFmtId="0" fontId="2" fillId="0" borderId="0" xfId="0" applyFont="1"/>
    <xf numFmtId="44" fontId="2" fillId="0" borderId="0" xfId="1" applyFont="1"/>
    <xf numFmtId="0" fontId="2" fillId="0" borderId="0" xfId="0" applyFont="1" applyAlignment="1">
      <alignment horizontal="center" vertical="center"/>
    </xf>
    <xf numFmtId="0" fontId="3" fillId="0" borderId="0" xfId="0" applyFont="1" applyAlignment="1">
      <alignment horizontal="justify" vertical="center"/>
    </xf>
    <xf numFmtId="0" fontId="2" fillId="0" borderId="0" xfId="0" applyFont="1" applyAlignment="1">
      <alignment wrapText="1"/>
    </xf>
    <xf numFmtId="44" fontId="2" fillId="0" borderId="1" xfId="1" applyFont="1" applyBorder="1"/>
    <xf numFmtId="0" fontId="4" fillId="0" borderId="0" xfId="0" applyFont="1"/>
    <xf numFmtId="0" fontId="2" fillId="0" borderId="0" xfId="0" applyFont="1" applyAlignment="1">
      <alignment vertical="center" wrapText="1"/>
    </xf>
    <xf numFmtId="44" fontId="7" fillId="3" borderId="5" xfId="0" applyNumberFormat="1" applyFont="1" applyFill="1" applyBorder="1" applyAlignment="1">
      <alignment horizontal="center" vertical="center"/>
    </xf>
    <xf numFmtId="0" fontId="2" fillId="0" borderId="0" xfId="0" applyFont="1" applyAlignment="1">
      <alignment horizontal="center"/>
    </xf>
    <xf numFmtId="0" fontId="2" fillId="0" borderId="1" xfId="0" applyFont="1" applyBorder="1" applyAlignment="1">
      <alignment horizont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44" fontId="2" fillId="0" borderId="1" xfId="1" applyFont="1" applyBorder="1" applyAlignment="1">
      <alignment vertical="center"/>
    </xf>
    <xf numFmtId="0" fontId="2" fillId="0" borderId="1" xfId="0" applyFont="1" applyBorder="1" applyAlignment="1">
      <alignment horizontal="center" vertical="top" wrapText="1"/>
    </xf>
    <xf numFmtId="0" fontId="3" fillId="0" borderId="0" xfId="0" applyFont="1" applyAlignment="1">
      <alignment horizontal="center" vertical="center"/>
    </xf>
    <xf numFmtId="44" fontId="2" fillId="0" borderId="20" xfId="1" applyFont="1" applyBorder="1" applyAlignment="1"/>
    <xf numFmtId="44" fontId="2" fillId="0" borderId="21" xfId="1" applyFont="1" applyBorder="1" applyAlignment="1"/>
    <xf numFmtId="0" fontId="2" fillId="0" borderId="17" xfId="0" applyFont="1" applyBorder="1" applyAlignment="1">
      <alignment horizontal="center" vertical="top" wrapText="1"/>
    </xf>
    <xf numFmtId="44" fontId="2" fillId="0" borderId="19" xfId="1" applyFont="1" applyBorder="1" applyAlignment="1">
      <alignment vertical="center"/>
    </xf>
    <xf numFmtId="44" fontId="2" fillId="0" borderId="20" xfId="1" applyFont="1" applyBorder="1" applyAlignment="1">
      <alignment vertical="center"/>
    </xf>
    <xf numFmtId="0" fontId="10" fillId="0" borderId="1" xfId="0" applyFont="1" applyBorder="1" applyAlignment="1">
      <alignment horizontal="center" vertical="center" wrapText="1"/>
    </xf>
    <xf numFmtId="0" fontId="10" fillId="0" borderId="11" xfId="0" applyFont="1" applyBorder="1" applyAlignment="1">
      <alignment horizontal="center" vertical="top" wrapText="1"/>
    </xf>
    <xf numFmtId="0" fontId="2" fillId="0" borderId="4" xfId="0" applyFont="1" applyBorder="1" applyAlignment="1">
      <alignment horizontal="center" vertical="top" wrapText="1"/>
    </xf>
    <xf numFmtId="0" fontId="10" fillId="0" borderId="2" xfId="0" applyFont="1" applyBorder="1" applyAlignment="1">
      <alignment horizontal="center" vertical="center" wrapText="1"/>
    </xf>
    <xf numFmtId="0" fontId="10" fillId="0" borderId="1" xfId="0" applyFont="1" applyBorder="1" applyAlignment="1">
      <alignment horizontal="center" vertical="top" wrapText="1"/>
    </xf>
    <xf numFmtId="0" fontId="10" fillId="0" borderId="2" xfId="0" applyFont="1" applyBorder="1" applyAlignment="1">
      <alignment horizontal="center" wrapText="1"/>
    </xf>
    <xf numFmtId="0" fontId="10" fillId="0" borderId="4" xfId="0" applyFont="1" applyBorder="1" applyAlignment="1">
      <alignment horizontal="center" vertical="center" wrapText="1"/>
    </xf>
    <xf numFmtId="44" fontId="2" fillId="0" borderId="22" xfId="1" applyFont="1" applyBorder="1" applyAlignment="1">
      <alignment vertical="center"/>
    </xf>
    <xf numFmtId="44" fontId="2" fillId="0" borderId="20" xfId="1" applyFont="1" applyBorder="1"/>
    <xf numFmtId="44" fontId="2" fillId="0" borderId="20" xfId="1" applyFont="1" applyBorder="1" applyAlignment="1">
      <alignment horizontal="center" vertical="center"/>
    </xf>
    <xf numFmtId="0" fontId="5" fillId="0" borderId="1" xfId="0" applyFont="1" applyBorder="1" applyAlignment="1">
      <alignment horizontal="center" vertical="top" wrapText="1"/>
    </xf>
    <xf numFmtId="0" fontId="2" fillId="0" borderId="0" xfId="0" applyFont="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vertical="center" wrapText="1"/>
    </xf>
    <xf numFmtId="0" fontId="6" fillId="3" borderId="7" xfId="0" applyFont="1" applyFill="1" applyBorder="1" applyAlignment="1">
      <alignment horizontal="center" vertical="center"/>
    </xf>
    <xf numFmtId="0" fontId="6" fillId="3" borderId="7" xfId="0" applyFont="1" applyFill="1" applyBorder="1" applyAlignment="1">
      <alignment horizontal="center"/>
    </xf>
    <xf numFmtId="44" fontId="6" fillId="3" borderId="7" xfId="1" applyFont="1" applyFill="1" applyBorder="1"/>
    <xf numFmtId="0" fontId="7" fillId="3" borderId="7" xfId="0" applyFont="1" applyFill="1" applyBorder="1" applyAlignment="1">
      <alignment horizontal="center" vertical="center"/>
    </xf>
    <xf numFmtId="44" fontId="5" fillId="0" borderId="20" xfId="1" applyFont="1" applyBorder="1" applyAlignment="1">
      <alignment horizontal="center" vertical="center"/>
    </xf>
    <xf numFmtId="0" fontId="3" fillId="0" borderId="0" xfId="0" applyFont="1"/>
    <xf numFmtId="0" fontId="6" fillId="8" borderId="9" xfId="0" applyFont="1" applyFill="1" applyBorder="1" applyAlignment="1">
      <alignment horizontal="center" vertical="center" wrapText="1"/>
    </xf>
    <xf numFmtId="0" fontId="6" fillId="8" borderId="10" xfId="0" applyFont="1" applyFill="1" applyBorder="1" applyAlignment="1">
      <alignment horizontal="center" vertical="center" wrapText="1"/>
    </xf>
    <xf numFmtId="44" fontId="6" fillId="8" borderId="10" xfId="1" applyFont="1" applyFill="1" applyBorder="1" applyAlignment="1">
      <alignment vertical="center" wrapText="1"/>
    </xf>
    <xf numFmtId="0" fontId="6" fillId="8" borderId="12" xfId="0" applyFont="1" applyFill="1" applyBorder="1" applyAlignment="1">
      <alignment horizontal="center" vertical="center" wrapText="1"/>
    </xf>
    <xf numFmtId="0" fontId="6" fillId="9" borderId="6" xfId="0" applyFont="1" applyFill="1" applyBorder="1" applyAlignment="1">
      <alignment horizontal="center" vertical="center"/>
    </xf>
    <xf numFmtId="0" fontId="6" fillId="9" borderId="7" xfId="0" applyFont="1" applyFill="1" applyBorder="1" applyAlignment="1">
      <alignment vertical="center" wrapText="1"/>
    </xf>
    <xf numFmtId="0" fontId="6" fillId="9" borderId="7" xfId="0" applyFont="1" applyFill="1" applyBorder="1" applyAlignment="1">
      <alignment horizontal="center" vertical="center"/>
    </xf>
    <xf numFmtId="0" fontId="6" fillId="9" borderId="7" xfId="0" applyFont="1" applyFill="1" applyBorder="1" applyAlignment="1">
      <alignment horizontal="center"/>
    </xf>
    <xf numFmtId="44" fontId="6" fillId="9" borderId="7" xfId="1" applyFont="1" applyFill="1" applyBorder="1"/>
    <xf numFmtId="0" fontId="7" fillId="9" borderId="7" xfId="0" applyFont="1" applyFill="1" applyBorder="1" applyAlignment="1">
      <alignment horizontal="center" vertical="center"/>
    </xf>
    <xf numFmtId="44" fontId="7" fillId="9" borderId="5" xfId="0" applyNumberFormat="1" applyFont="1" applyFill="1" applyBorder="1" applyAlignment="1">
      <alignment horizontal="center" vertical="center"/>
    </xf>
    <xf numFmtId="0" fontId="3" fillId="0" borderId="0" xfId="0" applyFont="1" applyAlignment="1">
      <alignment vertical="center"/>
    </xf>
    <xf numFmtId="0" fontId="2" fillId="0" borderId="0" xfId="0" applyFont="1" applyBorder="1" applyAlignment="1">
      <alignment horizontal="center" vertical="center" wrapText="1"/>
    </xf>
    <xf numFmtId="0" fontId="2" fillId="0" borderId="0" xfId="0" applyFont="1" applyBorder="1" applyAlignment="1">
      <alignment horizontal="center"/>
    </xf>
    <xf numFmtId="44" fontId="2" fillId="0" borderId="0" xfId="1" applyFont="1" applyBorder="1"/>
    <xf numFmtId="0" fontId="10" fillId="0" borderId="0" xfId="0" applyFont="1" applyBorder="1" applyAlignment="1">
      <alignment horizontal="center" vertical="center" wrapText="1"/>
    </xf>
    <xf numFmtId="0" fontId="10" fillId="0" borderId="0" xfId="0" applyFont="1" applyBorder="1" applyAlignment="1">
      <alignment horizontal="center" wrapText="1"/>
    </xf>
    <xf numFmtId="44" fontId="2" fillId="0" borderId="0" xfId="1" applyFont="1" applyBorder="1" applyAlignment="1"/>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top" wrapText="1"/>
    </xf>
    <xf numFmtId="44" fontId="2" fillId="0" borderId="0" xfId="1" applyFont="1" applyFill="1" applyBorder="1" applyAlignment="1">
      <alignment vertical="center"/>
    </xf>
    <xf numFmtId="0" fontId="3" fillId="0" borderId="0" xfId="0" applyFont="1" applyFill="1" applyBorder="1" applyAlignment="1">
      <alignment horizontal="center" vertical="center"/>
    </xf>
    <xf numFmtId="44" fontId="3" fillId="0" borderId="0" xfId="0" applyNumberFormat="1" applyFont="1" applyFill="1" applyBorder="1" applyAlignment="1">
      <alignment horizontal="center" vertical="center"/>
    </xf>
    <xf numFmtId="0" fontId="13" fillId="0" borderId="24" xfId="3" applyAlignment="1">
      <alignment horizontal="center" vertical="center"/>
    </xf>
    <xf numFmtId="44" fontId="2" fillId="0" borderId="1" xfId="1" applyFont="1" applyBorder="1" applyAlignment="1">
      <alignment horizontal="center" vertical="center"/>
    </xf>
    <xf numFmtId="0" fontId="0" fillId="0" borderId="0" xfId="0" applyAlignment="1">
      <alignment vertical="center"/>
    </xf>
    <xf numFmtId="0" fontId="15" fillId="7" borderId="1" xfId="6" applyFont="1" applyBorder="1" applyAlignment="1">
      <alignment horizontal="center" vertical="center"/>
    </xf>
    <xf numFmtId="44" fontId="15" fillId="7" borderId="1" xfId="6" applyNumberFormat="1" applyFont="1" applyBorder="1" applyAlignment="1">
      <alignment horizontal="center" vertical="center"/>
    </xf>
    <xf numFmtId="0" fontId="0" fillId="0" borderId="1" xfId="0" applyBorder="1" applyAlignment="1">
      <alignment horizontal="left" vertical="center"/>
    </xf>
    <xf numFmtId="44" fontId="0" fillId="0" borderId="1" xfId="0" applyNumberFormat="1" applyBorder="1" applyAlignment="1">
      <alignment vertical="center"/>
    </xf>
    <xf numFmtId="0" fontId="14" fillId="9" borderId="20" xfId="5" applyFont="1" applyFill="1" applyBorder="1" applyAlignment="1">
      <alignment horizontal="center" vertical="center"/>
    </xf>
    <xf numFmtId="44" fontId="14" fillId="9" borderId="1" xfId="5" applyNumberFormat="1" applyFont="1" applyFill="1" applyBorder="1" applyAlignment="1">
      <alignment vertical="center"/>
    </xf>
    <xf numFmtId="44" fontId="0" fillId="0" borderId="0" xfId="0" applyNumberFormat="1" applyAlignment="1">
      <alignment vertical="center"/>
    </xf>
    <xf numFmtId="0" fontId="5" fillId="0" borderId="1" xfId="0" applyFont="1" applyBorder="1" applyAlignment="1">
      <alignment horizontal="center" vertical="center" wrapText="1"/>
    </xf>
    <xf numFmtId="0" fontId="5" fillId="0" borderId="11" xfId="0" applyFont="1" applyBorder="1" applyAlignment="1">
      <alignment horizontal="center" vertical="top" wrapText="1"/>
    </xf>
    <xf numFmtId="44" fontId="5" fillId="0" borderId="19" xfId="1" applyFont="1" applyBorder="1" applyAlignment="1">
      <alignment vertical="center"/>
    </xf>
    <xf numFmtId="0" fontId="5" fillId="0" borderId="4"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 xfId="0" applyFont="1" applyBorder="1" applyAlignment="1">
      <alignment horizontal="center" wrapText="1"/>
    </xf>
    <xf numFmtId="0" fontId="5" fillId="0" borderId="0" xfId="0" applyFont="1"/>
    <xf numFmtId="44" fontId="5" fillId="0" borderId="20" xfId="1" applyFont="1" applyBorder="1" applyAlignment="1">
      <alignment vertical="center"/>
    </xf>
    <xf numFmtId="0" fontId="5" fillId="0" borderId="4" xfId="0" applyFont="1" applyBorder="1" applyAlignment="1">
      <alignment horizontal="center" vertical="top" wrapText="1"/>
    </xf>
    <xf numFmtId="0" fontId="2" fillId="0" borderId="13" xfId="0" applyFont="1" applyBorder="1" applyAlignment="1">
      <alignment horizontal="center" vertical="center"/>
    </xf>
    <xf numFmtId="44" fontId="5" fillId="0" borderId="11" xfId="1" applyFont="1" applyBorder="1" applyAlignment="1">
      <alignment vertical="center"/>
    </xf>
    <xf numFmtId="0" fontId="2" fillId="0" borderId="2" xfId="0" applyFont="1" applyBorder="1" applyAlignment="1">
      <alignment horizontal="center" wrapText="1"/>
    </xf>
    <xf numFmtId="0" fontId="2" fillId="0" borderId="2" xfId="0" applyFont="1" applyBorder="1" applyAlignment="1">
      <alignment horizontal="center" vertical="center" wrapText="1"/>
    </xf>
    <xf numFmtId="44" fontId="2" fillId="0" borderId="21" xfId="1" applyFont="1" applyBorder="1" applyAlignment="1">
      <alignment horizontal="center" vertical="center"/>
    </xf>
    <xf numFmtId="0" fontId="6" fillId="13" borderId="13" xfId="0" applyFont="1" applyFill="1" applyBorder="1" applyAlignment="1">
      <alignment horizontal="center" vertical="center" wrapText="1"/>
    </xf>
    <xf numFmtId="0" fontId="6" fillId="13" borderId="3" xfId="0" applyFont="1" applyFill="1" applyBorder="1" applyAlignment="1">
      <alignment horizontal="center" vertical="center" wrapText="1"/>
    </xf>
    <xf numFmtId="0" fontId="2" fillId="13" borderId="0" xfId="0" applyFont="1" applyFill="1"/>
    <xf numFmtId="44" fontId="5" fillId="0" borderId="1" xfId="1" applyFont="1" applyBorder="1" applyAlignment="1">
      <alignment vertical="center"/>
    </xf>
    <xf numFmtId="0" fontId="2" fillId="0" borderId="4" xfId="0" applyFont="1" applyBorder="1" applyAlignment="1">
      <alignment horizontal="center" vertical="center" wrapText="1"/>
    </xf>
    <xf numFmtId="44" fontId="5" fillId="0" borderId="22" xfId="1" applyFont="1" applyBorder="1" applyAlignment="1">
      <alignment vertical="center"/>
    </xf>
    <xf numFmtId="0" fontId="10"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2" fillId="0" borderId="10" xfId="0" applyFont="1" applyBorder="1" applyAlignment="1">
      <alignment horizontal="center" vertical="center" wrapText="1"/>
    </xf>
    <xf numFmtId="44" fontId="2" fillId="0" borderId="4" xfId="1" applyFont="1" applyBorder="1" applyAlignment="1">
      <alignment vertical="center"/>
    </xf>
    <xf numFmtId="0" fontId="2" fillId="0" borderId="1" xfId="0" applyFont="1" applyFill="1" applyBorder="1" applyAlignment="1">
      <alignment horizontal="center" vertical="top" wrapText="1"/>
    </xf>
    <xf numFmtId="0" fontId="5" fillId="0" borderId="1" xfId="0" applyFont="1" applyFill="1" applyBorder="1" applyAlignment="1">
      <alignment horizontal="center" vertical="top" wrapText="1"/>
    </xf>
    <xf numFmtId="0" fontId="8" fillId="0" borderId="2" xfId="0" applyFont="1" applyBorder="1" applyAlignment="1">
      <alignment horizontal="center" vertical="center" wrapText="1"/>
    </xf>
    <xf numFmtId="44" fontId="2" fillId="0" borderId="31" xfId="1" applyFont="1" applyBorder="1"/>
    <xf numFmtId="44" fontId="2" fillId="0" borderId="30" xfId="1" applyFont="1" applyBorder="1"/>
    <xf numFmtId="0" fontId="5" fillId="0" borderId="3"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10" xfId="0" applyFont="1" applyBorder="1" applyAlignment="1">
      <alignment horizontal="center" vertical="center" wrapText="1"/>
    </xf>
    <xf numFmtId="44" fontId="2" fillId="0" borderId="17" xfId="1" applyFont="1" applyBorder="1" applyAlignment="1">
      <alignment vertical="center"/>
    </xf>
    <xf numFmtId="0" fontId="5" fillId="0" borderId="4" xfId="0" applyFont="1" applyBorder="1" applyAlignment="1">
      <alignment horizontal="center" wrapText="1"/>
    </xf>
    <xf numFmtId="44" fontId="2" fillId="0" borderId="34" xfId="1" applyFont="1" applyBorder="1" applyAlignment="1">
      <alignment vertical="center"/>
    </xf>
    <xf numFmtId="44" fontId="2" fillId="0" borderId="35" xfId="1" applyFont="1" applyBorder="1" applyAlignment="1">
      <alignment vertical="center"/>
    </xf>
    <xf numFmtId="0" fontId="10" fillId="0" borderId="10" xfId="0" applyFont="1" applyBorder="1" applyAlignment="1">
      <alignment horizontal="center" vertical="center" wrapText="1"/>
    </xf>
    <xf numFmtId="44" fontId="2" fillId="0" borderId="30" xfId="1" applyFont="1" applyBorder="1" applyAlignment="1">
      <alignment vertical="center"/>
    </xf>
    <xf numFmtId="44" fontId="2" fillId="0" borderId="33" xfId="1" applyFont="1" applyBorder="1" applyAlignment="1">
      <alignment vertical="center"/>
    </xf>
    <xf numFmtId="0" fontId="10" fillId="0" borderId="3" xfId="0" applyFont="1" applyBorder="1" applyAlignment="1">
      <alignment horizontal="center" wrapText="1"/>
    </xf>
    <xf numFmtId="44" fontId="10" fillId="0" borderId="20" xfId="1" applyFont="1" applyBorder="1" applyAlignment="1">
      <alignment vertical="center"/>
    </xf>
    <xf numFmtId="0" fontId="10" fillId="0" borderId="0" xfId="0" applyFont="1" applyFill="1" applyBorder="1" applyAlignment="1">
      <alignment horizontal="center" vertical="center"/>
    </xf>
    <xf numFmtId="0" fontId="10" fillId="0" borderId="4" xfId="0" applyFont="1" applyBorder="1" applyAlignment="1">
      <alignment horizontal="center" vertical="top" wrapText="1"/>
    </xf>
    <xf numFmtId="0" fontId="5" fillId="0" borderId="17" xfId="0" applyFont="1" applyBorder="1" applyAlignment="1">
      <alignment horizontal="center" vertical="center" wrapText="1"/>
    </xf>
    <xf numFmtId="0" fontId="27" fillId="0" borderId="0" xfId="0" applyFont="1" applyBorder="1" applyAlignment="1">
      <alignment vertical="center" wrapText="1"/>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10" fillId="0" borderId="1" xfId="0" applyFont="1" applyBorder="1" applyAlignment="1">
      <alignment horizontal="center" wrapText="1"/>
    </xf>
    <xf numFmtId="0" fontId="29" fillId="0" borderId="4" xfId="0" applyFont="1" applyBorder="1" applyAlignment="1">
      <alignment vertical="center" wrapText="1"/>
    </xf>
    <xf numFmtId="0" fontId="5" fillId="0" borderId="17" xfId="0" applyFont="1" applyBorder="1" applyAlignment="1">
      <alignment horizontal="center" vertical="top" wrapText="1"/>
    </xf>
    <xf numFmtId="0" fontId="4" fillId="0" borderId="1" xfId="0" applyFont="1" applyBorder="1" applyAlignment="1">
      <alignment horizontal="center" wrapText="1"/>
    </xf>
    <xf numFmtId="0" fontId="4" fillId="0" borderId="1" xfId="0" applyFont="1" applyBorder="1" applyAlignment="1">
      <alignment horizontal="center" vertical="center" wrapText="1"/>
    </xf>
    <xf numFmtId="44" fontId="4" fillId="0" borderId="1" xfId="1" applyFont="1" applyBorder="1"/>
    <xf numFmtId="0" fontId="4" fillId="0" borderId="36" xfId="0" applyFont="1" applyBorder="1" applyAlignment="1">
      <alignment vertical="center"/>
    </xf>
    <xf numFmtId="0" fontId="0" fillId="0" borderId="36" xfId="0" applyBorder="1" applyAlignment="1">
      <alignment vertical="center"/>
    </xf>
    <xf numFmtId="0" fontId="2" fillId="0" borderId="9" xfId="0" applyFont="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3" fillId="0" borderId="24" xfId="3" applyAlignment="1">
      <alignment horizontal="center" vertical="center"/>
    </xf>
    <xf numFmtId="0" fontId="2" fillId="0" borderId="10" xfId="0" applyFont="1" applyBorder="1" applyAlignment="1">
      <alignment horizontal="left" vertical="center" wrapText="1"/>
    </xf>
    <xf numFmtId="0" fontId="2" fillId="0" borderId="3" xfId="0" applyFont="1" applyBorder="1" applyAlignment="1">
      <alignment horizontal="left" vertical="center" wrapText="1"/>
    </xf>
    <xf numFmtId="0" fontId="2" fillId="0" borderId="16" xfId="0" applyFont="1" applyBorder="1" applyAlignment="1">
      <alignment horizontal="left" vertical="center" wrapText="1"/>
    </xf>
    <xf numFmtId="44" fontId="3" fillId="4" borderId="9" xfId="0" applyNumberFormat="1" applyFont="1" applyFill="1" applyBorder="1" applyAlignment="1">
      <alignment horizontal="center" vertical="center"/>
    </xf>
    <xf numFmtId="0" fontId="3" fillId="4" borderId="13" xfId="0" applyFont="1" applyFill="1" applyBorder="1" applyAlignment="1">
      <alignment horizontal="center" vertical="center"/>
    </xf>
    <xf numFmtId="0" fontId="3" fillId="4" borderId="15" xfId="0" applyFont="1" applyFill="1" applyBorder="1" applyAlignment="1">
      <alignment horizontal="center" vertical="center"/>
    </xf>
    <xf numFmtId="44" fontId="3" fillId="4" borderId="12" xfId="0" applyNumberFormat="1" applyFont="1" applyFill="1" applyBorder="1" applyAlignment="1">
      <alignment horizontal="center" vertical="center"/>
    </xf>
    <xf numFmtId="0" fontId="3" fillId="4" borderId="14" xfId="0" applyFont="1" applyFill="1" applyBorder="1" applyAlignment="1">
      <alignment horizontal="center" vertical="center"/>
    </xf>
    <xf numFmtId="0" fontId="3" fillId="4" borderId="18" xfId="0" applyFont="1" applyFill="1" applyBorder="1" applyAlignment="1">
      <alignment horizontal="center"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6" xfId="0" applyFont="1" applyBorder="1" applyAlignment="1">
      <alignment horizontal="center" vertical="center"/>
    </xf>
    <xf numFmtId="44" fontId="3" fillId="4" borderId="10" xfId="0" applyNumberFormat="1" applyFont="1" applyFill="1" applyBorder="1" applyAlignment="1">
      <alignment horizontal="center" vertical="center"/>
    </xf>
    <xf numFmtId="44" fontId="3" fillId="4" borderId="3" xfId="0" applyNumberFormat="1" applyFont="1" applyFill="1" applyBorder="1" applyAlignment="1">
      <alignment horizontal="center" vertical="center"/>
    </xf>
    <xf numFmtId="44" fontId="3" fillId="4" borderId="14" xfId="0" applyNumberFormat="1" applyFont="1" applyFill="1" applyBorder="1" applyAlignment="1">
      <alignment horizontal="center" vertical="center"/>
    </xf>
    <xf numFmtId="44" fontId="3" fillId="4" borderId="16" xfId="0" applyNumberFormat="1" applyFont="1" applyFill="1" applyBorder="1" applyAlignment="1">
      <alignment horizontal="center" vertical="center"/>
    </xf>
    <xf numFmtId="0" fontId="4" fillId="0" borderId="36" xfId="0" applyFont="1" applyBorder="1" applyAlignment="1">
      <alignment horizontal="center" vertical="center"/>
    </xf>
    <xf numFmtId="0" fontId="28" fillId="0" borderId="36" xfId="0" applyFont="1" applyBorder="1" applyAlignment="1">
      <alignment vertical="center"/>
    </xf>
    <xf numFmtId="0" fontId="9" fillId="0" borderId="0" xfId="0" applyFont="1" applyAlignment="1">
      <alignment horizontal="left" vertical="top" wrapText="1"/>
    </xf>
    <xf numFmtId="44" fontId="3" fillId="4" borderId="13" xfId="0" applyNumberFormat="1" applyFont="1" applyFill="1" applyBorder="1" applyAlignment="1">
      <alignment horizontal="center" vertical="center"/>
    </xf>
    <xf numFmtId="44" fontId="3" fillId="4" borderId="15" xfId="0" applyNumberFormat="1" applyFont="1" applyFill="1" applyBorder="1" applyAlignment="1">
      <alignment horizontal="center" vertical="center"/>
    </xf>
    <xf numFmtId="0" fontId="12" fillId="0" borderId="23" xfId="2" applyAlignment="1">
      <alignment horizontal="center" vertical="center" wrapText="1"/>
    </xf>
    <xf numFmtId="44" fontId="3" fillId="4" borderId="18" xfId="0" applyNumberFormat="1" applyFont="1" applyFill="1" applyBorder="1" applyAlignment="1">
      <alignment horizontal="center" vertical="center"/>
    </xf>
    <xf numFmtId="0" fontId="3" fillId="10" borderId="6" xfId="0" applyFont="1" applyFill="1" applyBorder="1" applyAlignment="1">
      <alignment horizontal="left" vertical="center" wrapText="1"/>
    </xf>
    <xf numFmtId="0" fontId="2" fillId="10" borderId="7" xfId="0" applyFont="1" applyFill="1" applyBorder="1" applyAlignment="1">
      <alignment horizontal="left" vertical="center" wrapText="1"/>
    </xf>
    <xf numFmtId="0" fontId="2" fillId="10" borderId="8" xfId="0" applyFont="1" applyFill="1" applyBorder="1" applyAlignment="1">
      <alignment horizontal="left" vertical="center" wrapText="1"/>
    </xf>
    <xf numFmtId="0" fontId="2" fillId="0" borderId="3" xfId="0" applyFont="1" applyFill="1" applyBorder="1" applyAlignment="1">
      <alignment horizontal="center" vertical="center" wrapText="1"/>
    </xf>
    <xf numFmtId="44" fontId="3" fillId="4" borderId="29" xfId="0" applyNumberFormat="1" applyFont="1" applyFill="1" applyBorder="1" applyAlignment="1">
      <alignment horizontal="center" vertical="center"/>
    </xf>
    <xf numFmtId="44" fontId="3" fillId="4" borderId="28" xfId="0" applyNumberFormat="1"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0"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9" xfId="0" applyFont="1" applyFill="1" applyBorder="1" applyAlignment="1">
      <alignment horizontal="center" vertical="center"/>
    </xf>
    <xf numFmtId="0" fontId="2" fillId="0" borderId="13" xfId="0" applyFont="1" applyFill="1" applyBorder="1" applyAlignment="1">
      <alignment horizontal="center" vertical="center"/>
    </xf>
    <xf numFmtId="0" fontId="3"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13" fillId="0" borderId="24" xfId="3" applyAlignment="1">
      <alignment horizontal="center" vertical="center" wrapText="1"/>
    </xf>
    <xf numFmtId="0" fontId="2" fillId="0" borderId="10" xfId="0" applyFont="1" applyBorder="1" applyAlignment="1">
      <alignment horizontal="center" vertical="center" wrapText="1"/>
    </xf>
    <xf numFmtId="0" fontId="2" fillId="0" borderId="3" xfId="0" applyFont="1" applyBorder="1" applyAlignment="1">
      <alignment horizontal="center" vertical="center" wrapText="1"/>
    </xf>
    <xf numFmtId="44" fontId="3" fillId="2" borderId="9" xfId="0" applyNumberFormat="1" applyFont="1" applyFill="1" applyBorder="1" applyAlignment="1">
      <alignment horizontal="center" vertical="center"/>
    </xf>
    <xf numFmtId="44" fontId="3" fillId="2" borderId="13" xfId="0" applyNumberFormat="1" applyFont="1" applyFill="1" applyBorder="1" applyAlignment="1">
      <alignment horizontal="center" vertical="center"/>
    </xf>
    <xf numFmtId="44" fontId="3" fillId="2" borderId="12" xfId="0" applyNumberFormat="1" applyFont="1" applyFill="1" applyBorder="1" applyAlignment="1">
      <alignment horizontal="center" vertical="center"/>
    </xf>
    <xf numFmtId="44" fontId="3" fillId="2" borderId="14" xfId="0" applyNumberFormat="1" applyFon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3" xfId="0" applyNumberFormat="1" applyFont="1" applyFill="1" applyBorder="1" applyAlignment="1">
      <alignment horizontal="center" vertical="center"/>
    </xf>
    <xf numFmtId="164" fontId="3" fillId="2" borderId="12"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0" fontId="28" fillId="0" borderId="36" xfId="0" applyFont="1" applyBorder="1" applyAlignment="1">
      <alignment horizontal="center" vertical="center"/>
    </xf>
    <xf numFmtId="0" fontId="5" fillId="0" borderId="10" xfId="0" applyFont="1" applyBorder="1" applyAlignment="1">
      <alignment horizontal="center" vertical="center" wrapText="1"/>
    </xf>
    <xf numFmtId="0" fontId="5" fillId="0" borderId="3" xfId="0" applyFont="1" applyBorder="1" applyAlignment="1">
      <alignment horizontal="center" vertical="center" wrapText="1"/>
    </xf>
    <xf numFmtId="0" fontId="3" fillId="0" borderId="3" xfId="0" applyFont="1" applyBorder="1" applyAlignment="1">
      <alignment horizontal="center" vertical="center" wrapText="1"/>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wrapText="1"/>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4" borderId="6" xfId="0" applyFont="1" applyFill="1" applyBorder="1" applyAlignment="1">
      <alignment horizontal="left" vertical="center" wrapText="1"/>
    </xf>
    <xf numFmtId="0" fontId="2" fillId="0" borderId="32" xfId="0" applyFont="1" applyBorder="1" applyAlignment="1">
      <alignment horizontal="center" vertical="center"/>
    </xf>
    <xf numFmtId="0" fontId="3" fillId="0" borderId="3" xfId="0" applyFont="1" applyBorder="1" applyAlignment="1">
      <alignment horizontal="left" vertical="center" wrapText="1"/>
    </xf>
    <xf numFmtId="0" fontId="2" fillId="0" borderId="4" xfId="0" applyFont="1" applyBorder="1" applyAlignment="1">
      <alignment horizontal="left" vertical="center" wrapText="1"/>
    </xf>
    <xf numFmtId="44" fontId="3" fillId="2" borderId="3" xfId="0" applyNumberFormat="1" applyFont="1" applyFill="1" applyBorder="1" applyAlignment="1">
      <alignment horizontal="center" vertical="center"/>
    </xf>
    <xf numFmtId="44" fontId="3" fillId="2" borderId="4" xfId="0" applyNumberFormat="1" applyFont="1" applyFill="1" applyBorder="1" applyAlignment="1">
      <alignment horizontal="center" vertical="center"/>
    </xf>
    <xf numFmtId="0" fontId="2" fillId="0" borderId="1" xfId="0" applyFont="1" applyFill="1" applyBorder="1" applyAlignment="1">
      <alignment horizontal="left" vertical="center" wrapText="1"/>
    </xf>
    <xf numFmtId="44" fontId="3" fillId="2" borderId="2" xfId="0" applyNumberFormat="1" applyFont="1" applyFill="1" applyBorder="1" applyAlignment="1">
      <alignment horizontal="center" vertical="center"/>
    </xf>
    <xf numFmtId="0" fontId="4" fillId="0" borderId="37" xfId="0" applyFont="1" applyBorder="1" applyAlignment="1">
      <alignment horizontal="center" vertical="center"/>
    </xf>
    <xf numFmtId="0" fontId="14" fillId="11" borderId="26" xfId="4" applyFont="1" applyFill="1" applyBorder="1" applyAlignment="1">
      <alignment horizontal="center" vertical="center"/>
    </xf>
    <xf numFmtId="0" fontId="17" fillId="12" borderId="20" xfId="0" applyFont="1" applyFill="1" applyBorder="1" applyAlignment="1">
      <alignment horizontal="left" vertical="top" wrapText="1"/>
    </xf>
    <xf numFmtId="0" fontId="17" fillId="12" borderId="25" xfId="0" applyFont="1" applyFill="1" applyBorder="1" applyAlignment="1">
      <alignment horizontal="left" vertical="top" wrapText="1"/>
    </xf>
    <xf numFmtId="0" fontId="17" fillId="12" borderId="27" xfId="0" applyFont="1" applyFill="1" applyBorder="1" applyAlignment="1">
      <alignment horizontal="left" vertical="top" wrapText="1"/>
    </xf>
    <xf numFmtId="44" fontId="3" fillId="2" borderId="2" xfId="0" applyNumberFormat="1" applyFont="1" applyFill="1" applyBorder="1" applyAlignment="1">
      <alignment vertical="center"/>
    </xf>
    <xf numFmtId="44" fontId="3" fillId="2" borderId="3" xfId="0" applyNumberFormat="1" applyFont="1" applyFill="1" applyBorder="1" applyAlignment="1">
      <alignment vertical="center"/>
    </xf>
    <xf numFmtId="44" fontId="3" fillId="2" borderId="4" xfId="0" applyNumberFormat="1" applyFont="1" applyFill="1" applyBorder="1" applyAlignment="1">
      <alignment vertical="center"/>
    </xf>
    <xf numFmtId="44" fontId="3" fillId="2" borderId="14" xfId="0" applyNumberFormat="1" applyFont="1" applyFill="1" applyBorder="1" applyAlignment="1">
      <alignment vertical="center"/>
    </xf>
    <xf numFmtId="44" fontId="3" fillId="2" borderId="33" xfId="0" applyNumberFormat="1" applyFont="1" applyFill="1" applyBorder="1" applyAlignment="1">
      <alignment vertical="center"/>
    </xf>
    <xf numFmtId="44" fontId="3" fillId="2" borderId="20" xfId="0" applyNumberFormat="1" applyFont="1" applyFill="1" applyBorder="1" applyAlignment="1">
      <alignment horizontal="center" vertical="center"/>
    </xf>
    <xf numFmtId="0" fontId="28" fillId="0" borderId="0" xfId="0" applyFont="1" applyBorder="1" applyAlignment="1">
      <alignment vertical="center"/>
    </xf>
    <xf numFmtId="0" fontId="4" fillId="0" borderId="0" xfId="0" applyFont="1" applyBorder="1" applyAlignment="1">
      <alignment vertical="center"/>
    </xf>
  </cellXfs>
  <cellStyles count="7">
    <cellStyle name="20% - Ênfase5" xfId="6" builtinId="46"/>
    <cellStyle name="Ênfase2" xfId="4" builtinId="33"/>
    <cellStyle name="Ênfase5" xfId="5" builtinId="45"/>
    <cellStyle name="Moeda" xfId="1" builtinId="4"/>
    <cellStyle name="Normal" xfId="0" builtinId="0"/>
    <cellStyle name="Título 1" xfId="2" builtinId="16"/>
    <cellStyle name="Título 3" xfId="3" builtin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Verde-azulado">
      <a:dk1>
        <a:sysClr val="windowText" lastClr="000000"/>
      </a:dk1>
      <a:lt1>
        <a:sysClr val="window" lastClr="FFFFFF"/>
      </a:lt1>
      <a:dk2>
        <a:srgbClr val="373545"/>
      </a:dk2>
      <a:lt2>
        <a:srgbClr val="CEDBE6"/>
      </a:lt2>
      <a:accent1>
        <a:srgbClr val="3494BA"/>
      </a:accent1>
      <a:accent2>
        <a:srgbClr val="58B6C0"/>
      </a:accent2>
      <a:accent3>
        <a:srgbClr val="75BDA7"/>
      </a:accent3>
      <a:accent4>
        <a:srgbClr val="7A8C8E"/>
      </a:accent4>
      <a:accent5>
        <a:srgbClr val="84ACB6"/>
      </a:accent5>
      <a:accent6>
        <a:srgbClr val="2683C6"/>
      </a:accent6>
      <a:hlink>
        <a:srgbClr val="6B9F25"/>
      </a:hlink>
      <a:folHlink>
        <a:srgbClr val="9F6715"/>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499984740745262"/>
  </sheetPr>
  <dimension ref="A1:K56"/>
  <sheetViews>
    <sheetView showGridLines="0" topLeftCell="A52" zoomScale="110" zoomScaleNormal="110" workbookViewId="0">
      <selection activeCell="G19" sqref="G19:G26"/>
    </sheetView>
  </sheetViews>
  <sheetFormatPr defaultRowHeight="12.75" x14ac:dyDescent="0.2"/>
  <cols>
    <col min="1" max="1" width="5.42578125" style="3" customWidth="1"/>
    <col min="2" max="2" width="39.7109375" style="8" customWidth="1"/>
    <col min="3" max="3" width="7.5703125" style="3" customWidth="1"/>
    <col min="4" max="4" width="33.42578125" style="10" customWidth="1"/>
    <col min="5" max="5" width="41.85546875" style="10" customWidth="1"/>
    <col min="6" max="6" width="12.85546875" style="2" customWidth="1"/>
    <col min="7" max="7" width="12.28515625" style="3" customWidth="1"/>
    <col min="8" max="8" width="15.85546875" style="3" customWidth="1"/>
    <col min="9" max="9" width="9.140625" style="1"/>
    <col min="10" max="10" width="9.28515625" style="1" bestFit="1" customWidth="1"/>
    <col min="11" max="11" width="14.42578125" style="1" bestFit="1" customWidth="1"/>
    <col min="12" max="12" width="9.28515625" style="1" bestFit="1" customWidth="1"/>
    <col min="13" max="13" width="9.140625" style="1"/>
    <col min="14" max="14" width="10.28515625" style="1" bestFit="1" customWidth="1"/>
    <col min="15" max="16384" width="9.140625" style="1"/>
  </cols>
  <sheetData>
    <row r="1" spans="1:11" x14ac:dyDescent="0.2">
      <c r="A1" s="41" t="s">
        <v>21</v>
      </c>
    </row>
    <row r="2" spans="1:11" ht="12.75" customHeight="1" x14ac:dyDescent="0.2">
      <c r="A2" s="53" t="s">
        <v>27</v>
      </c>
      <c r="B2" s="53"/>
    </row>
    <row r="3" spans="1:11" x14ac:dyDescent="0.2">
      <c r="A3" s="4"/>
      <c r="B3" s="4"/>
    </row>
    <row r="4" spans="1:11" ht="29.25" customHeight="1" x14ac:dyDescent="0.2">
      <c r="A4" s="153" t="s">
        <v>26</v>
      </c>
      <c r="B4" s="153"/>
      <c r="C4" s="153"/>
      <c r="D4" s="153"/>
      <c r="E4" s="153"/>
      <c r="F4" s="153"/>
      <c r="G4" s="153"/>
    </row>
    <row r="7" spans="1:11" ht="20.25" thickBot="1" x14ac:dyDescent="0.25">
      <c r="A7" s="156" t="s">
        <v>7</v>
      </c>
      <c r="B7" s="156"/>
      <c r="C7" s="156"/>
      <c r="D7" s="156"/>
      <c r="E7" s="156"/>
      <c r="F7" s="156"/>
      <c r="G7" s="156"/>
      <c r="H7" s="156"/>
    </row>
    <row r="8" spans="1:11" ht="13.5" thickTop="1" x14ac:dyDescent="0.2"/>
    <row r="9" spans="1:11" ht="15.75" thickBot="1" x14ac:dyDescent="0.25">
      <c r="A9" s="134" t="s">
        <v>28</v>
      </c>
      <c r="B9" s="134"/>
    </row>
    <row r="10" spans="1:11" ht="13.5" thickBot="1" x14ac:dyDescent="0.25"/>
    <row r="11" spans="1:11" ht="18.75" customHeight="1" thickBot="1" x14ac:dyDescent="0.25">
      <c r="A11" s="42" t="s">
        <v>0</v>
      </c>
      <c r="B11" s="43" t="s">
        <v>1</v>
      </c>
      <c r="C11" s="43" t="s">
        <v>2</v>
      </c>
      <c r="D11" s="43" t="s">
        <v>9</v>
      </c>
      <c r="E11" s="43" t="s">
        <v>10</v>
      </c>
      <c r="F11" s="44" t="s">
        <v>3</v>
      </c>
      <c r="G11" s="43" t="s">
        <v>3</v>
      </c>
      <c r="H11" s="45" t="s">
        <v>4</v>
      </c>
      <c r="I11" s="5"/>
      <c r="K11" s="2"/>
    </row>
    <row r="12" spans="1:11" ht="41.25" customHeight="1" x14ac:dyDescent="0.2">
      <c r="A12" s="131">
        <v>1</v>
      </c>
      <c r="B12" s="135" t="s">
        <v>168</v>
      </c>
      <c r="C12" s="144">
        <v>15</v>
      </c>
      <c r="D12" s="96" t="s">
        <v>94</v>
      </c>
      <c r="E12" s="76" t="s">
        <v>115</v>
      </c>
      <c r="F12" s="111">
        <v>44.9</v>
      </c>
      <c r="G12" s="138">
        <f>MEDIAN(F12:F18)</f>
        <v>109</v>
      </c>
      <c r="H12" s="141">
        <f>G12*C12</f>
        <v>1635</v>
      </c>
      <c r="I12" s="151" t="s">
        <v>6</v>
      </c>
      <c r="J12" s="7"/>
      <c r="K12" s="2"/>
    </row>
    <row r="13" spans="1:11" ht="37.5" customHeight="1" x14ac:dyDescent="0.2">
      <c r="A13" s="132"/>
      <c r="B13" s="136"/>
      <c r="C13" s="145"/>
      <c r="D13" s="28" t="s">
        <v>94</v>
      </c>
      <c r="E13" s="76" t="s">
        <v>116</v>
      </c>
      <c r="F13" s="29">
        <v>86.3</v>
      </c>
      <c r="G13" s="154"/>
      <c r="H13" s="149"/>
      <c r="I13" s="151"/>
      <c r="J13" s="7"/>
      <c r="K13" s="2"/>
    </row>
    <row r="14" spans="1:11" ht="76.5" x14ac:dyDescent="0.2">
      <c r="A14" s="132"/>
      <c r="B14" s="136"/>
      <c r="C14" s="145"/>
      <c r="D14" s="76" t="s">
        <v>82</v>
      </c>
      <c r="E14" s="76" t="s">
        <v>88</v>
      </c>
      <c r="F14" s="21">
        <v>89</v>
      </c>
      <c r="G14" s="154"/>
      <c r="H14" s="149"/>
      <c r="I14" s="151"/>
      <c r="K14" s="2"/>
    </row>
    <row r="15" spans="1:11" ht="33" customHeight="1" x14ac:dyDescent="0.2">
      <c r="A15" s="132"/>
      <c r="B15" s="136"/>
      <c r="C15" s="145"/>
      <c r="D15" s="12" t="s">
        <v>12</v>
      </c>
      <c r="E15" s="13" t="s">
        <v>5</v>
      </c>
      <c r="F15" s="31">
        <v>109</v>
      </c>
      <c r="G15" s="154"/>
      <c r="H15" s="149"/>
      <c r="I15" s="151"/>
      <c r="K15" s="2"/>
    </row>
    <row r="16" spans="1:11" ht="33" customHeight="1" x14ac:dyDescent="0.2">
      <c r="A16" s="132"/>
      <c r="B16" s="136"/>
      <c r="C16" s="145"/>
      <c r="D16" s="12" t="s">
        <v>11</v>
      </c>
      <c r="E16" s="12" t="s">
        <v>117</v>
      </c>
      <c r="F16" s="30">
        <v>175</v>
      </c>
      <c r="G16" s="154"/>
      <c r="H16" s="149"/>
      <c r="I16" s="151"/>
    </row>
    <row r="17" spans="1:10" ht="117" customHeight="1" x14ac:dyDescent="0.2">
      <c r="A17" s="132"/>
      <c r="B17" s="136"/>
      <c r="C17" s="145"/>
      <c r="D17" s="12" t="s">
        <v>182</v>
      </c>
      <c r="E17" s="122" t="s">
        <v>181</v>
      </c>
      <c r="F17" s="104">
        <v>189</v>
      </c>
      <c r="G17" s="154"/>
      <c r="H17" s="149"/>
      <c r="I17" s="151"/>
    </row>
    <row r="18" spans="1:10" ht="33" customHeight="1" thickBot="1" x14ac:dyDescent="0.25">
      <c r="A18" s="133"/>
      <c r="B18" s="137"/>
      <c r="C18" s="146"/>
      <c r="D18" s="26" t="s">
        <v>113</v>
      </c>
      <c r="E18" s="106" t="s">
        <v>114</v>
      </c>
      <c r="F18" s="103">
        <v>199</v>
      </c>
      <c r="G18" s="155"/>
      <c r="H18" s="157"/>
      <c r="I18" s="151"/>
    </row>
    <row r="19" spans="1:10" ht="51" customHeight="1" x14ac:dyDescent="0.2">
      <c r="A19" s="131">
        <v>2</v>
      </c>
      <c r="B19" s="135" t="s">
        <v>167</v>
      </c>
      <c r="C19" s="144">
        <v>15</v>
      </c>
      <c r="D19" s="23" t="s">
        <v>183</v>
      </c>
      <c r="E19" s="94" t="s">
        <v>184</v>
      </c>
      <c r="F19" s="20">
        <v>56.59</v>
      </c>
      <c r="G19" s="138">
        <f>MEDIAN(F19:F26)</f>
        <v>104.87</v>
      </c>
      <c r="H19" s="141">
        <f>G19*C19</f>
        <v>1573.05</v>
      </c>
      <c r="I19" s="151" t="s">
        <v>6</v>
      </c>
    </row>
    <row r="20" spans="1:10" ht="48" customHeight="1" x14ac:dyDescent="0.2">
      <c r="A20" s="132"/>
      <c r="B20" s="136"/>
      <c r="C20" s="145"/>
      <c r="D20" s="26" t="s">
        <v>185</v>
      </c>
      <c r="E20" s="12" t="s">
        <v>186</v>
      </c>
      <c r="F20" s="21">
        <v>83.7</v>
      </c>
      <c r="G20" s="154"/>
      <c r="H20" s="149"/>
      <c r="I20" s="151"/>
    </row>
    <row r="21" spans="1:10" ht="39" customHeight="1" x14ac:dyDescent="0.2">
      <c r="A21" s="132"/>
      <c r="B21" s="136"/>
      <c r="C21" s="145"/>
      <c r="D21" s="15" t="s">
        <v>13</v>
      </c>
      <c r="E21" s="12" t="s">
        <v>118</v>
      </c>
      <c r="F21" s="40">
        <v>90.87</v>
      </c>
      <c r="G21" s="154"/>
      <c r="H21" s="149"/>
      <c r="I21" s="151"/>
    </row>
    <row r="22" spans="1:10" ht="39" customHeight="1" x14ac:dyDescent="0.2">
      <c r="A22" s="132"/>
      <c r="B22" s="136"/>
      <c r="C22" s="145"/>
      <c r="D22" s="15" t="s">
        <v>80</v>
      </c>
      <c r="E22" s="15" t="s">
        <v>119</v>
      </c>
      <c r="F22" s="40">
        <v>100.74</v>
      </c>
      <c r="G22" s="154"/>
      <c r="H22" s="149"/>
      <c r="I22" s="151"/>
    </row>
    <row r="23" spans="1:10" ht="35.25" customHeight="1" x14ac:dyDescent="0.2">
      <c r="A23" s="132"/>
      <c r="B23" s="136"/>
      <c r="C23" s="145"/>
      <c r="D23" s="11" t="s">
        <v>14</v>
      </c>
      <c r="E23" s="11" t="s">
        <v>120</v>
      </c>
      <c r="F23" s="17">
        <v>109</v>
      </c>
      <c r="G23" s="154"/>
      <c r="H23" s="149"/>
      <c r="I23" s="151"/>
    </row>
    <row r="24" spans="1:10" ht="35.25" customHeight="1" x14ac:dyDescent="0.2">
      <c r="A24" s="132"/>
      <c r="B24" s="136"/>
      <c r="C24" s="145"/>
      <c r="D24" s="15" t="s">
        <v>15</v>
      </c>
      <c r="E24" s="11" t="s">
        <v>121</v>
      </c>
      <c r="F24" s="17">
        <v>110.5</v>
      </c>
      <c r="G24" s="154"/>
      <c r="H24" s="149"/>
      <c r="I24" s="151"/>
      <c r="J24" s="7"/>
    </row>
    <row r="25" spans="1:10" ht="76.5" x14ac:dyDescent="0.2">
      <c r="A25" s="132"/>
      <c r="B25" s="136"/>
      <c r="C25" s="145"/>
      <c r="D25" s="87" t="s">
        <v>81</v>
      </c>
      <c r="E25" s="88" t="s">
        <v>122</v>
      </c>
      <c r="F25" s="89">
        <v>117</v>
      </c>
      <c r="G25" s="154"/>
      <c r="H25" s="149"/>
      <c r="I25" s="151"/>
    </row>
    <row r="26" spans="1:10" ht="39" thickBot="1" x14ac:dyDescent="0.25">
      <c r="A26" s="132"/>
      <c r="B26" s="136"/>
      <c r="C26" s="145"/>
      <c r="D26" s="25" t="s">
        <v>152</v>
      </c>
      <c r="E26" s="106" t="s">
        <v>123</v>
      </c>
      <c r="F26" s="18">
        <v>119</v>
      </c>
      <c r="G26" s="154"/>
      <c r="H26" s="149"/>
      <c r="I26" s="151"/>
    </row>
    <row r="27" spans="1:10" ht="51.75" customHeight="1" x14ac:dyDescent="0.2">
      <c r="A27" s="131">
        <v>3</v>
      </c>
      <c r="B27" s="135" t="s">
        <v>169</v>
      </c>
      <c r="C27" s="144">
        <v>15</v>
      </c>
      <c r="D27" s="23" t="s">
        <v>187</v>
      </c>
      <c r="E27" s="105" t="s">
        <v>188</v>
      </c>
      <c r="F27" s="78">
        <v>37.700000000000003</v>
      </c>
      <c r="G27" s="138">
        <f>MEDIAN(F27:F33)</f>
        <v>66.900000000000006</v>
      </c>
      <c r="H27" s="141">
        <f>G27*C27</f>
        <v>1003.5</v>
      </c>
      <c r="I27" s="129" t="s">
        <v>6</v>
      </c>
    </row>
    <row r="28" spans="1:10" ht="63" customHeight="1" x14ac:dyDescent="0.2">
      <c r="A28" s="132"/>
      <c r="B28" s="136"/>
      <c r="C28" s="145"/>
      <c r="D28" s="32" t="s">
        <v>78</v>
      </c>
      <c r="E28" s="88" t="s">
        <v>124</v>
      </c>
      <c r="F28" s="29">
        <v>42</v>
      </c>
      <c r="G28" s="139"/>
      <c r="H28" s="142"/>
      <c r="I28" s="130"/>
    </row>
    <row r="29" spans="1:10" ht="63" customHeight="1" x14ac:dyDescent="0.2">
      <c r="A29" s="132"/>
      <c r="B29" s="136"/>
      <c r="C29" s="145"/>
      <c r="D29" s="26" t="s">
        <v>189</v>
      </c>
      <c r="E29" s="76" t="s">
        <v>190</v>
      </c>
      <c r="F29" s="29">
        <v>42.27</v>
      </c>
      <c r="G29" s="139"/>
      <c r="H29" s="142"/>
      <c r="I29" s="130"/>
    </row>
    <row r="30" spans="1:10" ht="38.25" customHeight="1" x14ac:dyDescent="0.2">
      <c r="A30" s="132"/>
      <c r="B30" s="136"/>
      <c r="C30" s="145"/>
      <c r="D30" s="24" t="s">
        <v>18</v>
      </c>
      <c r="E30" s="11" t="s">
        <v>125</v>
      </c>
      <c r="F30" s="30">
        <v>66.900000000000006</v>
      </c>
      <c r="G30" s="139"/>
      <c r="H30" s="142"/>
      <c r="I30" s="130"/>
      <c r="J30" s="7"/>
    </row>
    <row r="31" spans="1:10" ht="89.25" x14ac:dyDescent="0.2">
      <c r="A31" s="132"/>
      <c r="B31" s="136"/>
      <c r="C31" s="145"/>
      <c r="D31" s="24" t="s">
        <v>79</v>
      </c>
      <c r="E31" s="12" t="s">
        <v>62</v>
      </c>
      <c r="F31" s="21">
        <v>99</v>
      </c>
      <c r="G31" s="139"/>
      <c r="H31" s="142"/>
      <c r="I31" s="130"/>
      <c r="J31" s="7"/>
    </row>
    <row r="32" spans="1:10" ht="47.25" customHeight="1" x14ac:dyDescent="0.2">
      <c r="A32" s="132"/>
      <c r="B32" s="136"/>
      <c r="C32" s="145"/>
      <c r="D32" s="12" t="s">
        <v>17</v>
      </c>
      <c r="E32" s="12" t="s">
        <v>126</v>
      </c>
      <c r="F32" s="21">
        <v>113.9</v>
      </c>
      <c r="G32" s="139"/>
      <c r="H32" s="142"/>
      <c r="I32" s="130"/>
    </row>
    <row r="33" spans="1:9" ht="43.5" customHeight="1" thickBot="1" x14ac:dyDescent="0.25">
      <c r="A33" s="133"/>
      <c r="B33" s="137"/>
      <c r="C33" s="146"/>
      <c r="D33" s="19" t="s">
        <v>16</v>
      </c>
      <c r="E33" s="76" t="s">
        <v>119</v>
      </c>
      <c r="F33" s="110">
        <v>125.9</v>
      </c>
      <c r="G33" s="140"/>
      <c r="H33" s="143"/>
      <c r="I33" s="130"/>
    </row>
    <row r="34" spans="1:9" ht="43.5" customHeight="1" x14ac:dyDescent="0.2">
      <c r="A34" s="169">
        <v>4</v>
      </c>
      <c r="B34" s="161" t="s">
        <v>170</v>
      </c>
      <c r="C34" s="145">
        <v>15</v>
      </c>
      <c r="D34" s="26" t="s">
        <v>83</v>
      </c>
      <c r="E34" s="107" t="s">
        <v>87</v>
      </c>
      <c r="F34" s="99">
        <v>110</v>
      </c>
      <c r="G34" s="162">
        <f>MEDIAN(F34:F39)</f>
        <v>143</v>
      </c>
      <c r="H34" s="141">
        <f>G34*C34</f>
        <v>2145</v>
      </c>
      <c r="I34" s="129" t="s">
        <v>6</v>
      </c>
    </row>
    <row r="35" spans="1:9" ht="43.5" customHeight="1" x14ac:dyDescent="0.2">
      <c r="A35" s="170"/>
      <c r="B35" s="161"/>
      <c r="C35" s="145"/>
      <c r="D35" s="26" t="s">
        <v>84</v>
      </c>
      <c r="E35" s="76" t="s">
        <v>127</v>
      </c>
      <c r="F35" s="14">
        <v>135.77000000000001</v>
      </c>
      <c r="G35" s="163"/>
      <c r="H35" s="149"/>
      <c r="I35" s="152"/>
    </row>
    <row r="36" spans="1:9" ht="38.25" x14ac:dyDescent="0.2">
      <c r="A36" s="170"/>
      <c r="B36" s="161"/>
      <c r="C36" s="145"/>
      <c r="D36" s="26" t="s">
        <v>85</v>
      </c>
      <c r="E36" s="79" t="s">
        <v>86</v>
      </c>
      <c r="F36" s="29">
        <v>140</v>
      </c>
      <c r="G36" s="163"/>
      <c r="H36" s="149"/>
      <c r="I36" s="152"/>
    </row>
    <row r="37" spans="1:9" ht="63.75" x14ac:dyDescent="0.2">
      <c r="A37" s="170"/>
      <c r="B37" s="161"/>
      <c r="C37" s="145"/>
      <c r="D37" s="32" t="s">
        <v>74</v>
      </c>
      <c r="E37" s="79" t="s">
        <v>75</v>
      </c>
      <c r="F37" s="29">
        <v>146</v>
      </c>
      <c r="G37" s="163"/>
      <c r="H37" s="149"/>
      <c r="I37" s="152"/>
    </row>
    <row r="38" spans="1:9" ht="89.25" x14ac:dyDescent="0.2">
      <c r="A38" s="170"/>
      <c r="B38" s="161"/>
      <c r="C38" s="145"/>
      <c r="D38" s="15" t="s">
        <v>76</v>
      </c>
      <c r="E38" s="76" t="s">
        <v>62</v>
      </c>
      <c r="F38" s="21">
        <v>158</v>
      </c>
      <c r="G38" s="163"/>
      <c r="H38" s="149"/>
      <c r="I38" s="152"/>
    </row>
    <row r="39" spans="1:9" ht="40.5" customHeight="1" thickBot="1" x14ac:dyDescent="0.25">
      <c r="A39" s="170"/>
      <c r="B39" s="161"/>
      <c r="C39" s="145"/>
      <c r="D39" s="15" t="s">
        <v>77</v>
      </c>
      <c r="E39" s="76" t="s">
        <v>88</v>
      </c>
      <c r="F39" s="21">
        <v>169.9</v>
      </c>
      <c r="G39" s="163"/>
      <c r="H39" s="149"/>
      <c r="I39" s="152"/>
    </row>
    <row r="40" spans="1:9" ht="54.75" customHeight="1" x14ac:dyDescent="0.2">
      <c r="A40" s="131">
        <v>5</v>
      </c>
      <c r="B40" s="166" t="s">
        <v>171</v>
      </c>
      <c r="C40" s="144">
        <v>15</v>
      </c>
      <c r="D40" s="77" t="s">
        <v>69</v>
      </c>
      <c r="E40" s="77" t="s">
        <v>70</v>
      </c>
      <c r="F40" s="86">
        <v>58.5</v>
      </c>
      <c r="G40" s="147">
        <f>AVERAGE(F40:F44)</f>
        <v>67.8</v>
      </c>
      <c r="H40" s="141">
        <f>G40*C40</f>
        <v>1017</v>
      </c>
    </row>
    <row r="41" spans="1:9" ht="38.25" x14ac:dyDescent="0.2">
      <c r="A41" s="132"/>
      <c r="B41" s="167"/>
      <c r="C41" s="145"/>
      <c r="D41" s="26" t="s">
        <v>91</v>
      </c>
      <c r="E41" s="97" t="s">
        <v>92</v>
      </c>
      <c r="F41" s="14">
        <v>63.76</v>
      </c>
      <c r="G41" s="148"/>
      <c r="H41" s="149"/>
    </row>
    <row r="42" spans="1:9" ht="76.5" x14ac:dyDescent="0.2">
      <c r="A42" s="132"/>
      <c r="B42" s="167"/>
      <c r="C42" s="145"/>
      <c r="D42" s="15" t="s">
        <v>71</v>
      </c>
      <c r="E42" s="102" t="s">
        <v>89</v>
      </c>
      <c r="F42" s="14">
        <v>64.7</v>
      </c>
      <c r="G42" s="148"/>
      <c r="H42" s="149"/>
    </row>
    <row r="43" spans="1:9" ht="76.5" x14ac:dyDescent="0.2">
      <c r="A43" s="132"/>
      <c r="B43" s="167"/>
      <c r="C43" s="145"/>
      <c r="D43" s="11" t="s">
        <v>72</v>
      </c>
      <c r="E43" s="76" t="s">
        <v>90</v>
      </c>
      <c r="F43" s="14">
        <v>72.12</v>
      </c>
      <c r="G43" s="148"/>
      <c r="H43" s="149"/>
    </row>
    <row r="44" spans="1:9" ht="43.5" customHeight="1" thickBot="1" x14ac:dyDescent="0.25">
      <c r="A44" s="133"/>
      <c r="B44" s="168"/>
      <c r="C44" s="146"/>
      <c r="D44" s="125" t="s">
        <v>73</v>
      </c>
      <c r="E44" s="79" t="s">
        <v>128</v>
      </c>
      <c r="F44" s="108">
        <v>79.900000000000006</v>
      </c>
      <c r="G44" s="150"/>
      <c r="H44" s="157"/>
    </row>
    <row r="45" spans="1:9" ht="43.5" customHeight="1" x14ac:dyDescent="0.2">
      <c r="A45" s="85"/>
      <c r="B45" s="164" t="s">
        <v>172</v>
      </c>
      <c r="C45" s="144">
        <v>10</v>
      </c>
      <c r="D45" s="115" t="s">
        <v>93</v>
      </c>
      <c r="E45" s="107" t="s">
        <v>95</v>
      </c>
      <c r="F45" s="99">
        <v>64.569999999999993</v>
      </c>
      <c r="G45" s="147">
        <f>MEDIAN(F45:F49)</f>
        <v>97.71</v>
      </c>
      <c r="H45" s="141">
        <f>G45*C45</f>
        <v>977.1</v>
      </c>
      <c r="I45" s="129" t="s">
        <v>6</v>
      </c>
    </row>
    <row r="46" spans="1:9" ht="43.5" customHeight="1" thickBot="1" x14ac:dyDescent="0.25">
      <c r="A46" s="85"/>
      <c r="B46" s="165"/>
      <c r="C46" s="145"/>
      <c r="D46" s="27" t="s">
        <v>94</v>
      </c>
      <c r="E46" s="76" t="s">
        <v>96</v>
      </c>
      <c r="F46" s="14">
        <v>65</v>
      </c>
      <c r="G46" s="148"/>
      <c r="H46" s="149"/>
      <c r="I46" s="130"/>
    </row>
    <row r="47" spans="1:9" ht="80.25" customHeight="1" x14ac:dyDescent="0.2">
      <c r="A47" s="131">
        <v>6</v>
      </c>
      <c r="B47" s="165"/>
      <c r="C47" s="145"/>
      <c r="D47" s="32" t="s">
        <v>65</v>
      </c>
      <c r="E47" s="79" t="s">
        <v>66</v>
      </c>
      <c r="F47" s="14">
        <v>97.71</v>
      </c>
      <c r="G47" s="148"/>
      <c r="H47" s="149"/>
      <c r="I47" s="130"/>
    </row>
    <row r="48" spans="1:9" ht="63.75" x14ac:dyDescent="0.2">
      <c r="A48" s="132"/>
      <c r="B48" s="165"/>
      <c r="C48" s="145"/>
      <c r="D48" s="11" t="s">
        <v>68</v>
      </c>
      <c r="E48" s="94" t="s">
        <v>130</v>
      </c>
      <c r="F48" s="14">
        <v>139</v>
      </c>
      <c r="G48" s="148"/>
      <c r="H48" s="149"/>
      <c r="I48" s="130"/>
    </row>
    <row r="49" spans="1:9" ht="90" thickBot="1" x14ac:dyDescent="0.25">
      <c r="A49" s="132"/>
      <c r="B49" s="165"/>
      <c r="C49" s="145"/>
      <c r="D49" s="15" t="s">
        <v>67</v>
      </c>
      <c r="E49" s="76" t="s">
        <v>129</v>
      </c>
      <c r="F49" s="14">
        <v>154</v>
      </c>
      <c r="G49" s="148"/>
      <c r="H49" s="149"/>
      <c r="I49" s="130"/>
    </row>
    <row r="50" spans="1:9" ht="13.5" thickBot="1" x14ac:dyDescent="0.25">
      <c r="A50" s="46"/>
      <c r="B50" s="47"/>
      <c r="C50" s="48"/>
      <c r="D50" s="49"/>
      <c r="E50" s="49"/>
      <c r="F50" s="50"/>
      <c r="G50" s="51" t="s">
        <v>8</v>
      </c>
      <c r="H50" s="52">
        <f>SUM(H12:H49)</f>
        <v>8350.65</v>
      </c>
    </row>
    <row r="51" spans="1:9" ht="78.75" customHeight="1" thickBot="1" x14ac:dyDescent="0.25">
      <c r="A51" s="158" t="s">
        <v>179</v>
      </c>
      <c r="B51" s="159"/>
      <c r="C51" s="159"/>
      <c r="D51" s="159"/>
      <c r="E51" s="159"/>
      <c r="F51" s="159"/>
      <c r="G51" s="159"/>
      <c r="H51" s="160"/>
    </row>
    <row r="56" spans="1:9" x14ac:dyDescent="0.2">
      <c r="C56" s="16" t="s">
        <v>180</v>
      </c>
    </row>
  </sheetData>
  <sortState xmlns:xlrd2="http://schemas.microsoft.com/office/spreadsheetml/2017/richdata2" ref="D41:F44">
    <sortCondition ref="F41:F44"/>
  </sortState>
  <mergeCells count="39">
    <mergeCell ref="A51:H51"/>
    <mergeCell ref="H40:H44"/>
    <mergeCell ref="C34:C39"/>
    <mergeCell ref="B34:B39"/>
    <mergeCell ref="G34:G39"/>
    <mergeCell ref="H34:H39"/>
    <mergeCell ref="B45:B49"/>
    <mergeCell ref="C45:C49"/>
    <mergeCell ref="A47:A49"/>
    <mergeCell ref="B40:B44"/>
    <mergeCell ref="A40:A44"/>
    <mergeCell ref="A34:A39"/>
    <mergeCell ref="A4:G4"/>
    <mergeCell ref="G12:G18"/>
    <mergeCell ref="A19:A26"/>
    <mergeCell ref="B19:B26"/>
    <mergeCell ref="C19:C26"/>
    <mergeCell ref="G19:G26"/>
    <mergeCell ref="A12:A18"/>
    <mergeCell ref="B12:B18"/>
    <mergeCell ref="C12:C18"/>
    <mergeCell ref="A7:H7"/>
    <mergeCell ref="H19:H26"/>
    <mergeCell ref="H12:H18"/>
    <mergeCell ref="I45:I49"/>
    <mergeCell ref="A27:A33"/>
    <mergeCell ref="A9:B9"/>
    <mergeCell ref="B27:B33"/>
    <mergeCell ref="G27:G33"/>
    <mergeCell ref="H27:H33"/>
    <mergeCell ref="C27:C33"/>
    <mergeCell ref="G45:G49"/>
    <mergeCell ref="H45:H49"/>
    <mergeCell ref="C40:C44"/>
    <mergeCell ref="G40:G44"/>
    <mergeCell ref="I12:I18"/>
    <mergeCell ref="I19:I26"/>
    <mergeCell ref="I27:I33"/>
    <mergeCell ref="I34:I39"/>
  </mergeCells>
  <pageMargins left="0.51181102362204722" right="0.31496062992125984" top="0.78740157480314965" bottom="0.78740157480314965" header="0.31496062992125984" footer="0.31496062992125984"/>
  <pageSetup paperSize="9" scale="80" orientation="landscape" r:id="rId1"/>
  <colBreaks count="1" manualBreakCount="1">
    <brk id="10" max="7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249977111117893"/>
  </sheetPr>
  <dimension ref="A1:N37"/>
  <sheetViews>
    <sheetView showGridLines="0" topLeftCell="A25" zoomScale="130" zoomScaleNormal="130" workbookViewId="0">
      <selection activeCell="H31" sqref="H31"/>
    </sheetView>
  </sheetViews>
  <sheetFormatPr defaultRowHeight="12.75" x14ac:dyDescent="0.2"/>
  <cols>
    <col min="1" max="1" width="5.42578125" style="3" customWidth="1"/>
    <col min="2" max="2" width="39.7109375" style="8" customWidth="1"/>
    <col min="3" max="3" width="7.5703125" style="3" customWidth="1"/>
    <col min="4" max="4" width="33.140625" style="10" customWidth="1"/>
    <col min="5" max="5" width="29.42578125" style="10" customWidth="1"/>
    <col min="6" max="6" width="12.85546875" style="2" customWidth="1"/>
    <col min="7" max="7" width="12.28515625" style="3" customWidth="1"/>
    <col min="8" max="8" width="15.85546875" style="3" customWidth="1"/>
    <col min="9" max="9" width="9.140625" style="1"/>
    <col min="10" max="10" width="9.28515625" style="1" bestFit="1" customWidth="1"/>
    <col min="11" max="11" width="14.42578125" style="1" bestFit="1" customWidth="1"/>
    <col min="12" max="12" width="9.28515625" style="1" bestFit="1" customWidth="1"/>
    <col min="13" max="13" width="9.140625" style="1"/>
    <col min="14" max="14" width="10.28515625" style="1" bestFit="1" customWidth="1"/>
    <col min="15" max="16384" width="9.140625" style="1"/>
  </cols>
  <sheetData>
    <row r="1" spans="1:14" ht="15" customHeight="1" thickBot="1" x14ac:dyDescent="0.25">
      <c r="A1" s="174" t="s">
        <v>25</v>
      </c>
      <c r="B1" s="174"/>
    </row>
    <row r="2" spans="1:14" ht="13.5" thickBot="1" x14ac:dyDescent="0.25"/>
    <row r="3" spans="1:14" ht="18.75" customHeight="1" thickBot="1" x14ac:dyDescent="0.25">
      <c r="A3" s="42" t="s">
        <v>0</v>
      </c>
      <c r="B3" s="43" t="s">
        <v>1</v>
      </c>
      <c r="C3" s="43" t="s">
        <v>2</v>
      </c>
      <c r="D3" s="43" t="s">
        <v>9</v>
      </c>
      <c r="E3" s="43" t="s">
        <v>10</v>
      </c>
      <c r="F3" s="44" t="s">
        <v>3</v>
      </c>
      <c r="G3" s="43" t="s">
        <v>3</v>
      </c>
      <c r="H3" s="45" t="s">
        <v>4</v>
      </c>
      <c r="I3" s="5"/>
      <c r="K3" s="2"/>
    </row>
    <row r="4" spans="1:14" ht="52.5" customHeight="1" x14ac:dyDescent="0.2">
      <c r="A4" s="131">
        <v>7</v>
      </c>
      <c r="B4" s="186" t="s">
        <v>22</v>
      </c>
      <c r="C4" s="144">
        <v>35</v>
      </c>
      <c r="D4" s="112" t="s">
        <v>166</v>
      </c>
      <c r="E4" s="76"/>
      <c r="F4" s="113">
        <v>52.28</v>
      </c>
      <c r="G4" s="177">
        <f>AVERAGE(F4:F7)</f>
        <v>113.54</v>
      </c>
      <c r="H4" s="179">
        <f>G4*C4</f>
        <v>3973.9</v>
      </c>
      <c r="I4" s="151" t="s">
        <v>6</v>
      </c>
      <c r="J4" s="7"/>
      <c r="K4" s="2"/>
    </row>
    <row r="5" spans="1:14" ht="63.75" x14ac:dyDescent="0.2">
      <c r="A5" s="132"/>
      <c r="B5" s="187"/>
      <c r="C5" s="145"/>
      <c r="D5" s="81" t="s">
        <v>42</v>
      </c>
      <c r="E5" s="76" t="s">
        <v>41</v>
      </c>
      <c r="F5" s="113">
        <v>123.37</v>
      </c>
      <c r="G5" s="178"/>
      <c r="H5" s="180"/>
      <c r="I5" s="185"/>
      <c r="J5" s="7"/>
      <c r="K5" s="2"/>
    </row>
    <row r="6" spans="1:14" ht="76.5" x14ac:dyDescent="0.2">
      <c r="A6" s="132"/>
      <c r="B6" s="187"/>
      <c r="C6" s="145"/>
      <c r="D6" s="109" t="s">
        <v>112</v>
      </c>
      <c r="E6" s="76" t="s">
        <v>55</v>
      </c>
      <c r="F6" s="114">
        <v>124</v>
      </c>
      <c r="G6" s="178"/>
      <c r="H6" s="180"/>
      <c r="I6" s="185"/>
      <c r="K6" s="2"/>
    </row>
    <row r="7" spans="1:14" ht="77.25" thickBot="1" x14ac:dyDescent="0.25">
      <c r="A7" s="132"/>
      <c r="B7" s="187"/>
      <c r="C7" s="145"/>
      <c r="D7" s="109" t="s">
        <v>43</v>
      </c>
      <c r="E7" s="119" t="s">
        <v>44</v>
      </c>
      <c r="F7" s="29">
        <v>154.5</v>
      </c>
      <c r="G7" s="178"/>
      <c r="H7" s="180"/>
      <c r="I7" s="185"/>
      <c r="K7" s="2"/>
    </row>
    <row r="8" spans="1:14" ht="51" customHeight="1" x14ac:dyDescent="0.2">
      <c r="A8" s="131">
        <v>8</v>
      </c>
      <c r="B8" s="175" t="s">
        <v>23</v>
      </c>
      <c r="C8" s="144">
        <v>35</v>
      </c>
      <c r="D8" s="77" t="s">
        <v>45</v>
      </c>
      <c r="E8" s="79" t="s">
        <v>44</v>
      </c>
      <c r="F8" s="20">
        <v>135.5</v>
      </c>
      <c r="G8" s="177">
        <f>MEDIAN(F8:F12)</f>
        <v>157.93</v>
      </c>
      <c r="H8" s="179">
        <f>G8*C8</f>
        <v>5527.55</v>
      </c>
      <c r="I8" s="151" t="s">
        <v>6</v>
      </c>
    </row>
    <row r="9" spans="1:14" ht="51" x14ac:dyDescent="0.2">
      <c r="A9" s="132"/>
      <c r="B9" s="176"/>
      <c r="C9" s="145"/>
      <c r="D9" s="22" t="s">
        <v>108</v>
      </c>
      <c r="E9" s="76" t="s">
        <v>131</v>
      </c>
      <c r="F9" s="21">
        <v>154</v>
      </c>
      <c r="G9" s="178"/>
      <c r="H9" s="180"/>
      <c r="I9" s="185"/>
    </row>
    <row r="10" spans="1:14" ht="76.5" x14ac:dyDescent="0.2">
      <c r="A10" s="132"/>
      <c r="B10" s="176"/>
      <c r="C10" s="145"/>
      <c r="D10" s="32" t="s">
        <v>46</v>
      </c>
      <c r="E10" s="76" t="s">
        <v>47</v>
      </c>
      <c r="F10" s="21">
        <v>157.93</v>
      </c>
      <c r="G10" s="178"/>
      <c r="H10" s="180"/>
      <c r="I10" s="185"/>
      <c r="J10" s="7"/>
      <c r="N10" s="1">
        <f>L10*J10</f>
        <v>0</v>
      </c>
    </row>
    <row r="11" spans="1:14" ht="39" customHeight="1" x14ac:dyDescent="0.2">
      <c r="A11" s="132"/>
      <c r="B11" s="176"/>
      <c r="C11" s="145"/>
      <c r="D11" s="22" t="s">
        <v>109</v>
      </c>
      <c r="E11" s="76" t="s">
        <v>132</v>
      </c>
      <c r="F11" s="40">
        <v>199</v>
      </c>
      <c r="G11" s="178"/>
      <c r="H11" s="180"/>
      <c r="I11" s="185"/>
    </row>
    <row r="12" spans="1:14" ht="35.25" customHeight="1" thickBot="1" x14ac:dyDescent="0.25">
      <c r="A12" s="132"/>
      <c r="B12" s="176"/>
      <c r="C12" s="145"/>
      <c r="D12" s="22" t="s">
        <v>111</v>
      </c>
      <c r="E12" s="76" t="s">
        <v>110</v>
      </c>
      <c r="F12" s="21">
        <v>259</v>
      </c>
      <c r="G12" s="178"/>
      <c r="H12" s="180"/>
      <c r="I12" s="185"/>
      <c r="N12" s="1">
        <f>L12*J12</f>
        <v>0</v>
      </c>
    </row>
    <row r="13" spans="1:14" ht="63.75" x14ac:dyDescent="0.2">
      <c r="A13" s="131">
        <v>9</v>
      </c>
      <c r="B13" s="175" t="s">
        <v>173</v>
      </c>
      <c r="C13" s="144">
        <v>25</v>
      </c>
      <c r="D13" s="77" t="s">
        <v>192</v>
      </c>
      <c r="E13" s="98" t="s">
        <v>44</v>
      </c>
      <c r="F13" s="78">
        <v>144.9</v>
      </c>
      <c r="G13" s="177">
        <f>MEDIAN(F13:F16)</f>
        <v>174.93</v>
      </c>
      <c r="H13" s="179">
        <f>G13*C13</f>
        <v>4373.25</v>
      </c>
      <c r="I13" s="129" t="s">
        <v>6</v>
      </c>
      <c r="N13" s="1">
        <f>L13*J13</f>
        <v>0</v>
      </c>
    </row>
    <row r="14" spans="1:14" ht="45" customHeight="1" x14ac:dyDescent="0.2">
      <c r="A14" s="132"/>
      <c r="B14" s="188"/>
      <c r="C14" s="145"/>
      <c r="D14" s="28" t="s">
        <v>107</v>
      </c>
      <c r="E14" s="12" t="s">
        <v>106</v>
      </c>
      <c r="F14" s="95">
        <v>174.86</v>
      </c>
      <c r="G14" s="178"/>
      <c r="H14" s="180"/>
      <c r="I14" s="152"/>
    </row>
    <row r="15" spans="1:14" ht="63" customHeight="1" x14ac:dyDescent="0.2">
      <c r="A15" s="132"/>
      <c r="B15" s="176"/>
      <c r="C15" s="145"/>
      <c r="D15" s="32" t="s">
        <v>48</v>
      </c>
      <c r="E15" s="94" t="s">
        <v>49</v>
      </c>
      <c r="F15" s="29">
        <v>175</v>
      </c>
      <c r="G15" s="189"/>
      <c r="H15" s="190"/>
      <c r="I15" s="152"/>
    </row>
    <row r="16" spans="1:14" ht="51.75" thickBot="1" x14ac:dyDescent="0.25">
      <c r="A16" s="132"/>
      <c r="B16" s="176"/>
      <c r="C16" s="145"/>
      <c r="D16" s="32" t="s">
        <v>193</v>
      </c>
      <c r="E16" s="79" t="s">
        <v>50</v>
      </c>
      <c r="F16" s="29">
        <v>188</v>
      </c>
      <c r="G16" s="189"/>
      <c r="H16" s="190"/>
      <c r="I16" s="152"/>
      <c r="N16" s="1">
        <f>L16*J16</f>
        <v>0</v>
      </c>
    </row>
    <row r="17" spans="1:14" ht="51" customHeight="1" x14ac:dyDescent="0.2">
      <c r="A17" s="131">
        <v>10</v>
      </c>
      <c r="B17" s="175" t="s">
        <v>174</v>
      </c>
      <c r="C17" s="144">
        <v>25</v>
      </c>
      <c r="D17" s="112" t="s">
        <v>105</v>
      </c>
      <c r="E17" s="107" t="s">
        <v>133</v>
      </c>
      <c r="F17" s="111">
        <v>85.41</v>
      </c>
      <c r="G17" s="177">
        <f>MEDIAN(F17:F23)</f>
        <v>132.6</v>
      </c>
      <c r="H17" s="179">
        <f>G17*C17</f>
        <v>3315</v>
      </c>
      <c r="I17" s="151" t="s">
        <v>6</v>
      </c>
    </row>
    <row r="18" spans="1:14" ht="51" customHeight="1" x14ac:dyDescent="0.2">
      <c r="A18" s="132"/>
      <c r="B18" s="176"/>
      <c r="C18" s="145"/>
      <c r="D18" s="32" t="s">
        <v>51</v>
      </c>
      <c r="E18" s="97" t="s">
        <v>52</v>
      </c>
      <c r="F18" s="29">
        <v>115</v>
      </c>
      <c r="G18" s="178"/>
      <c r="H18" s="180"/>
      <c r="I18" s="185"/>
    </row>
    <row r="19" spans="1:14" ht="76.5" x14ac:dyDescent="0.2">
      <c r="A19" s="132"/>
      <c r="B19" s="176"/>
      <c r="C19" s="145"/>
      <c r="D19" s="15" t="s">
        <v>53</v>
      </c>
      <c r="E19" s="76" t="s">
        <v>47</v>
      </c>
      <c r="F19" s="21">
        <v>123.85</v>
      </c>
      <c r="G19" s="178"/>
      <c r="H19" s="180"/>
      <c r="I19" s="185"/>
    </row>
    <row r="20" spans="1:14" ht="40.5" customHeight="1" x14ac:dyDescent="0.2">
      <c r="A20" s="132"/>
      <c r="B20" s="176"/>
      <c r="C20" s="145"/>
      <c r="D20" s="24" t="s">
        <v>54</v>
      </c>
      <c r="E20" s="79" t="s">
        <v>55</v>
      </c>
      <c r="F20" s="21">
        <v>132.6</v>
      </c>
      <c r="G20" s="178"/>
      <c r="H20" s="180"/>
      <c r="I20" s="185"/>
    </row>
    <row r="21" spans="1:14" ht="63.75" x14ac:dyDescent="0.2">
      <c r="A21" s="132"/>
      <c r="B21" s="176"/>
      <c r="C21" s="145"/>
      <c r="D21" s="24" t="s">
        <v>56</v>
      </c>
      <c r="E21" s="105" t="s">
        <v>44</v>
      </c>
      <c r="F21" s="21">
        <v>150</v>
      </c>
      <c r="G21" s="178"/>
      <c r="H21" s="180"/>
      <c r="I21" s="185"/>
      <c r="N21" s="1">
        <f>SUM(N17:N20)</f>
        <v>0</v>
      </c>
    </row>
    <row r="22" spans="1:14" ht="37.5" customHeight="1" x14ac:dyDescent="0.2">
      <c r="A22" s="132"/>
      <c r="B22" s="176"/>
      <c r="C22" s="145"/>
      <c r="D22" s="26" t="s">
        <v>102</v>
      </c>
      <c r="E22" s="76" t="s">
        <v>134</v>
      </c>
      <c r="F22" s="21">
        <v>176.8</v>
      </c>
      <c r="G22" s="178"/>
      <c r="H22" s="180"/>
      <c r="I22" s="185"/>
    </row>
    <row r="23" spans="1:14" ht="29.25" customHeight="1" thickBot="1" x14ac:dyDescent="0.25">
      <c r="A23" s="132"/>
      <c r="B23" s="176"/>
      <c r="C23" s="145"/>
      <c r="D23" s="26" t="s">
        <v>104</v>
      </c>
      <c r="E23" s="79" t="s">
        <v>135</v>
      </c>
      <c r="F23" s="21">
        <v>189</v>
      </c>
      <c r="G23" s="178"/>
      <c r="H23" s="180"/>
      <c r="I23" s="185"/>
    </row>
    <row r="24" spans="1:14" ht="52.5" customHeight="1" x14ac:dyDescent="0.2">
      <c r="A24" s="131">
        <v>11</v>
      </c>
      <c r="B24" s="175" t="s">
        <v>24</v>
      </c>
      <c r="C24" s="144">
        <v>20</v>
      </c>
      <c r="D24" s="96" t="s">
        <v>100</v>
      </c>
      <c r="E24" s="80" t="s">
        <v>136</v>
      </c>
      <c r="F24" s="111">
        <v>28.75</v>
      </c>
      <c r="G24" s="181">
        <f>AVERAGE(F24:F30)</f>
        <v>52.8</v>
      </c>
      <c r="H24" s="183">
        <f>(G24*C24)</f>
        <v>1056</v>
      </c>
      <c r="I24" s="129" t="s">
        <v>6</v>
      </c>
    </row>
    <row r="25" spans="1:14" ht="54" customHeight="1" x14ac:dyDescent="0.2">
      <c r="A25" s="132"/>
      <c r="B25" s="176"/>
      <c r="C25" s="145"/>
      <c r="D25" s="24" t="s">
        <v>57</v>
      </c>
      <c r="E25" s="79" t="s">
        <v>58</v>
      </c>
      <c r="F25" s="29">
        <v>34.99</v>
      </c>
      <c r="G25" s="182"/>
      <c r="H25" s="184"/>
      <c r="I25" s="130"/>
    </row>
    <row r="26" spans="1:14" ht="54" customHeight="1" x14ac:dyDescent="0.2">
      <c r="A26" s="132"/>
      <c r="B26" s="176"/>
      <c r="C26" s="145"/>
      <c r="D26" s="28" t="s">
        <v>101</v>
      </c>
      <c r="E26" s="76" t="s">
        <v>137</v>
      </c>
      <c r="F26" s="29">
        <v>35</v>
      </c>
      <c r="G26" s="182"/>
      <c r="H26" s="184"/>
      <c r="I26" s="130"/>
    </row>
    <row r="27" spans="1:14" s="82" customFormat="1" ht="63.75" x14ac:dyDescent="0.2">
      <c r="A27" s="132"/>
      <c r="B27" s="176"/>
      <c r="C27" s="145"/>
      <c r="D27" s="81" t="s">
        <v>59</v>
      </c>
      <c r="E27" s="76" t="s">
        <v>60</v>
      </c>
      <c r="F27" s="83">
        <v>39.99</v>
      </c>
      <c r="G27" s="182"/>
      <c r="H27" s="184"/>
      <c r="I27" s="130"/>
    </row>
    <row r="28" spans="1:14" s="82" customFormat="1" ht="38.25" x14ac:dyDescent="0.2">
      <c r="A28" s="132"/>
      <c r="B28" s="176"/>
      <c r="C28" s="145"/>
      <c r="D28" s="28" t="s">
        <v>102</v>
      </c>
      <c r="E28" s="32" t="s">
        <v>134</v>
      </c>
      <c r="F28" s="83">
        <v>60.86</v>
      </c>
      <c r="G28" s="182"/>
      <c r="H28" s="184"/>
      <c r="I28" s="130"/>
    </row>
    <row r="29" spans="1:14" s="82" customFormat="1" ht="33.75" customHeight="1" x14ac:dyDescent="0.2">
      <c r="A29" s="132"/>
      <c r="B29" s="176"/>
      <c r="C29" s="145"/>
      <c r="D29" s="28" t="s">
        <v>103</v>
      </c>
      <c r="E29" s="32" t="s">
        <v>138</v>
      </c>
      <c r="F29" s="116">
        <v>72</v>
      </c>
      <c r="G29" s="182"/>
      <c r="H29" s="184"/>
      <c r="I29" s="130"/>
    </row>
    <row r="30" spans="1:14" ht="90" thickBot="1" x14ac:dyDescent="0.25">
      <c r="A30" s="132"/>
      <c r="B30" s="176"/>
      <c r="C30" s="145"/>
      <c r="D30" s="24" t="s">
        <v>61</v>
      </c>
      <c r="E30" s="32" t="s">
        <v>62</v>
      </c>
      <c r="F30" s="21">
        <v>97.99</v>
      </c>
      <c r="G30" s="182"/>
      <c r="H30" s="184"/>
      <c r="I30" s="130"/>
    </row>
    <row r="31" spans="1:14" ht="13.5" thickBot="1" x14ac:dyDescent="0.25">
      <c r="A31" s="34"/>
      <c r="B31" s="35"/>
      <c r="C31" s="36"/>
      <c r="D31" s="37"/>
      <c r="E31" s="37"/>
      <c r="F31" s="38"/>
      <c r="G31" s="39" t="s">
        <v>8</v>
      </c>
      <c r="H31" s="9">
        <f>SUM(H4:H30)</f>
        <v>18245.7</v>
      </c>
    </row>
    <row r="32" spans="1:14" ht="50.25" customHeight="1" thickBot="1" x14ac:dyDescent="0.25">
      <c r="A32" s="171" t="s">
        <v>179</v>
      </c>
      <c r="B32" s="172"/>
      <c r="C32" s="172"/>
      <c r="D32" s="172"/>
      <c r="E32" s="172"/>
      <c r="F32" s="172"/>
      <c r="G32" s="172"/>
      <c r="H32" s="173"/>
    </row>
    <row r="37" spans="3:3" x14ac:dyDescent="0.2">
      <c r="C37" s="16" t="s">
        <v>180</v>
      </c>
    </row>
  </sheetData>
  <sortState xmlns:xlrd2="http://schemas.microsoft.com/office/spreadsheetml/2017/richdata2" ref="D4:F7">
    <sortCondition ref="F4:F7"/>
  </sortState>
  <mergeCells count="32">
    <mergeCell ref="G8:G12"/>
    <mergeCell ref="I8:I12"/>
    <mergeCell ref="I13:I16"/>
    <mergeCell ref="I17:I23"/>
    <mergeCell ref="A4:A7"/>
    <mergeCell ref="B4:B7"/>
    <mergeCell ref="C4:C7"/>
    <mergeCell ref="G4:G7"/>
    <mergeCell ref="H4:H7"/>
    <mergeCell ref="H8:H12"/>
    <mergeCell ref="A13:A16"/>
    <mergeCell ref="B13:B16"/>
    <mergeCell ref="C13:C16"/>
    <mergeCell ref="G13:G16"/>
    <mergeCell ref="H13:H16"/>
    <mergeCell ref="I4:I7"/>
    <mergeCell ref="I24:I30"/>
    <mergeCell ref="A32:H32"/>
    <mergeCell ref="A1:B1"/>
    <mergeCell ref="A17:A23"/>
    <mergeCell ref="B17:B23"/>
    <mergeCell ref="C17:C23"/>
    <mergeCell ref="G17:G23"/>
    <mergeCell ref="H17:H23"/>
    <mergeCell ref="A24:A30"/>
    <mergeCell ref="B24:B30"/>
    <mergeCell ref="C24:C30"/>
    <mergeCell ref="G24:G30"/>
    <mergeCell ref="H24:H30"/>
    <mergeCell ref="A8:A12"/>
    <mergeCell ref="B8:B12"/>
    <mergeCell ref="C8:C12"/>
  </mergeCells>
  <pageMargins left="0.51181102362204722" right="0.31496062992125984" top="0.78740157480314965" bottom="0.78740157480314965" header="0.31496062992125984" footer="0.31496062992125984"/>
  <pageSetup paperSize="9" scale="8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sheetPr>
  <dimension ref="A1:N38"/>
  <sheetViews>
    <sheetView showGridLines="0" topLeftCell="A28" zoomScale="130" zoomScaleNormal="130" workbookViewId="0">
      <selection activeCell="J5" sqref="J5"/>
    </sheetView>
  </sheetViews>
  <sheetFormatPr defaultRowHeight="12.75" x14ac:dyDescent="0.2"/>
  <cols>
    <col min="1" max="1" width="5.42578125" style="3" customWidth="1"/>
    <col min="2" max="2" width="39.7109375" style="8" customWidth="1"/>
    <col min="3" max="3" width="7.5703125" style="3" customWidth="1"/>
    <col min="4" max="4" width="31.85546875" style="10" customWidth="1"/>
    <col min="5" max="5" width="28.28515625" style="10" customWidth="1"/>
    <col min="6" max="6" width="12.85546875" style="2" customWidth="1"/>
    <col min="7" max="7" width="12.28515625" style="3" customWidth="1"/>
    <col min="8" max="8" width="15.85546875" style="3" customWidth="1"/>
    <col min="9" max="9" width="9.140625" style="1"/>
    <col min="10" max="10" width="9.28515625" style="1" bestFit="1" customWidth="1"/>
    <col min="11" max="11" width="14.42578125" style="1" bestFit="1" customWidth="1"/>
    <col min="12" max="12" width="9.28515625" style="1" bestFit="1" customWidth="1"/>
    <col min="13" max="13" width="9.140625" style="1"/>
    <col min="14" max="14" width="10.28515625" style="1" bestFit="1" customWidth="1"/>
    <col min="15" max="16384" width="9.140625" style="1"/>
  </cols>
  <sheetData>
    <row r="1" spans="1:14" ht="15" customHeight="1" thickBot="1" x14ac:dyDescent="0.25">
      <c r="A1" s="174" t="s">
        <v>29</v>
      </c>
      <c r="B1" s="174"/>
    </row>
    <row r="2" spans="1:14" ht="13.5" thickBot="1" x14ac:dyDescent="0.25"/>
    <row r="3" spans="1:14" ht="18.75" customHeight="1" x14ac:dyDescent="0.2">
      <c r="A3" s="42" t="s">
        <v>0</v>
      </c>
      <c r="B3" s="43" t="s">
        <v>1</v>
      </c>
      <c r="C3" s="43" t="s">
        <v>2</v>
      </c>
      <c r="D3" s="43" t="s">
        <v>9</v>
      </c>
      <c r="E3" s="43" t="s">
        <v>10</v>
      </c>
      <c r="F3" s="44" t="s">
        <v>3</v>
      </c>
      <c r="G3" s="43" t="s">
        <v>3</v>
      </c>
      <c r="H3" s="45" t="s">
        <v>4</v>
      </c>
      <c r="I3" s="5"/>
      <c r="K3" s="2"/>
    </row>
    <row r="4" spans="1:14" ht="52.5" customHeight="1" x14ac:dyDescent="0.2">
      <c r="A4" s="191">
        <v>12</v>
      </c>
      <c r="B4" s="201" t="s">
        <v>175</v>
      </c>
      <c r="C4" s="191">
        <v>20</v>
      </c>
      <c r="D4" s="22"/>
      <c r="E4" s="22"/>
      <c r="F4" s="14"/>
      <c r="G4" s="213">
        <f>MEDIAN(F5:F9)</f>
        <v>507.9</v>
      </c>
      <c r="H4" s="208">
        <f>G4*C4</f>
        <v>10158</v>
      </c>
      <c r="I4" s="215" t="s">
        <v>6</v>
      </c>
      <c r="J4" s="7"/>
      <c r="K4" s="2"/>
    </row>
    <row r="5" spans="1:14" ht="114.75" x14ac:dyDescent="0.2">
      <c r="A5" s="191"/>
      <c r="B5" s="201"/>
      <c r="C5" s="191"/>
      <c r="D5" s="76" t="s">
        <v>149</v>
      </c>
      <c r="E5" s="97" t="s">
        <v>150</v>
      </c>
      <c r="F5" s="14">
        <v>387.9</v>
      </c>
      <c r="G5" s="213"/>
      <c r="H5" s="209"/>
      <c r="I5" s="214"/>
      <c r="K5" s="2"/>
    </row>
    <row r="6" spans="1:14" ht="89.25" x14ac:dyDescent="0.2">
      <c r="A6" s="191"/>
      <c r="B6" s="201"/>
      <c r="C6" s="191"/>
      <c r="D6" s="12" t="s">
        <v>155</v>
      </c>
      <c r="E6" s="76" t="s">
        <v>151</v>
      </c>
      <c r="F6" s="67">
        <v>441.9</v>
      </c>
      <c r="G6" s="213"/>
      <c r="H6" s="209"/>
      <c r="I6" s="214"/>
      <c r="K6" s="2"/>
      <c r="N6" s="1">
        <f>L6*J6</f>
        <v>0</v>
      </c>
    </row>
    <row r="7" spans="1:14" ht="76.5" x14ac:dyDescent="0.2">
      <c r="A7" s="191"/>
      <c r="B7" s="201"/>
      <c r="C7" s="191"/>
      <c r="D7" s="12" t="s">
        <v>156</v>
      </c>
      <c r="E7" s="79" t="s">
        <v>47</v>
      </c>
      <c r="F7" s="67">
        <v>507.9</v>
      </c>
      <c r="G7" s="213"/>
      <c r="H7" s="209"/>
      <c r="I7" s="214"/>
      <c r="K7" s="2"/>
      <c r="N7" s="1">
        <f>L7*J7</f>
        <v>0</v>
      </c>
    </row>
    <row r="8" spans="1:14" ht="38.25" x14ac:dyDescent="0.2">
      <c r="A8" s="191"/>
      <c r="B8" s="201"/>
      <c r="C8" s="191"/>
      <c r="D8" s="123" t="s">
        <v>160</v>
      </c>
      <c r="E8" s="11" t="s">
        <v>162</v>
      </c>
      <c r="F8" s="14">
        <v>532.5</v>
      </c>
      <c r="G8" s="213"/>
      <c r="H8" s="209"/>
      <c r="I8" s="214"/>
      <c r="N8" s="1">
        <f>L8*J8</f>
        <v>0</v>
      </c>
    </row>
    <row r="9" spans="1:14" ht="38.25" x14ac:dyDescent="0.2">
      <c r="A9" s="191"/>
      <c r="B9" s="201"/>
      <c r="C9" s="191"/>
      <c r="D9" s="123" t="s">
        <v>157</v>
      </c>
      <c r="E9" s="12" t="s">
        <v>158</v>
      </c>
      <c r="F9" s="6">
        <v>883.33</v>
      </c>
      <c r="G9" s="213"/>
      <c r="H9" s="209"/>
      <c r="I9" s="214"/>
    </row>
    <row r="10" spans="1:14" ht="38.25" x14ac:dyDescent="0.2">
      <c r="A10" s="191"/>
      <c r="B10" s="201"/>
      <c r="C10" s="191"/>
      <c r="D10" s="126" t="s">
        <v>159</v>
      </c>
      <c r="E10" s="127" t="s">
        <v>161</v>
      </c>
      <c r="F10" s="128">
        <v>1400</v>
      </c>
      <c r="G10" s="213"/>
      <c r="H10" s="210"/>
      <c r="I10" s="214"/>
      <c r="N10" s="1">
        <f>SUM(N4:N8)</f>
        <v>0</v>
      </c>
    </row>
    <row r="11" spans="1:14" ht="17.25" customHeight="1" x14ac:dyDescent="0.2">
      <c r="A11" s="33"/>
      <c r="B11" s="54"/>
      <c r="C11" s="33"/>
      <c r="D11" s="55"/>
      <c r="E11" s="55"/>
      <c r="F11" s="56"/>
      <c r="G11" s="65"/>
      <c r="H11" s="65"/>
    </row>
    <row r="12" spans="1:14" ht="17.25" customHeight="1" x14ac:dyDescent="0.2">
      <c r="A12" s="33"/>
      <c r="B12" s="54"/>
      <c r="C12" s="33"/>
      <c r="D12" s="55"/>
      <c r="E12" s="55"/>
      <c r="F12" s="56"/>
      <c r="G12" s="65"/>
      <c r="H12" s="65"/>
    </row>
    <row r="13" spans="1:14" ht="17.25" customHeight="1" thickBot="1" x14ac:dyDescent="0.25">
      <c r="A13" s="134" t="s">
        <v>30</v>
      </c>
      <c r="B13" s="134"/>
      <c r="C13" s="33"/>
      <c r="D13" s="55"/>
      <c r="E13" s="55"/>
      <c r="F13" s="56"/>
      <c r="G13" s="65"/>
      <c r="H13" s="65"/>
    </row>
    <row r="14" spans="1:14" ht="17.25" customHeight="1" thickBot="1" x14ac:dyDescent="0.25">
      <c r="A14" s="66"/>
      <c r="B14" s="66"/>
      <c r="C14" s="33"/>
      <c r="D14" s="55"/>
      <c r="E14" s="55"/>
      <c r="F14" s="56"/>
      <c r="G14" s="65"/>
      <c r="H14" s="65"/>
    </row>
    <row r="15" spans="1:14" ht="17.25" customHeight="1" x14ac:dyDescent="0.2">
      <c r="A15" s="42" t="s">
        <v>0</v>
      </c>
      <c r="B15" s="43" t="s">
        <v>1</v>
      </c>
      <c r="C15" s="43" t="s">
        <v>2</v>
      </c>
      <c r="D15" s="43" t="s">
        <v>9</v>
      </c>
      <c r="E15" s="43" t="s">
        <v>10</v>
      </c>
      <c r="F15" s="44" t="s">
        <v>3</v>
      </c>
      <c r="G15" s="43" t="s">
        <v>3</v>
      </c>
      <c r="H15" s="45" t="s">
        <v>4</v>
      </c>
    </row>
    <row r="16" spans="1:14" ht="51" customHeight="1" x14ac:dyDescent="0.2">
      <c r="A16" s="191">
        <v>13</v>
      </c>
      <c r="B16" s="192" t="s">
        <v>176</v>
      </c>
      <c r="C16" s="193">
        <v>15</v>
      </c>
      <c r="D16" s="124" t="s">
        <v>153</v>
      </c>
      <c r="E16" s="120" t="s">
        <v>154</v>
      </c>
      <c r="F16" s="99">
        <v>90</v>
      </c>
      <c r="G16" s="202">
        <f>MEDIAN(F16:F21)</f>
        <v>122.45</v>
      </c>
      <c r="H16" s="208">
        <f>G16*C16</f>
        <v>1836.75</v>
      </c>
      <c r="I16" s="203" t="s">
        <v>6</v>
      </c>
    </row>
    <row r="17" spans="1:14" ht="60.75" customHeight="1" x14ac:dyDescent="0.2">
      <c r="A17" s="191"/>
      <c r="B17" s="192"/>
      <c r="C17" s="145"/>
      <c r="D17" s="12" t="s">
        <v>140</v>
      </c>
      <c r="E17" s="32" t="s">
        <v>139</v>
      </c>
      <c r="F17" s="14">
        <v>110</v>
      </c>
      <c r="G17" s="199"/>
      <c r="H17" s="209"/>
      <c r="I17" s="203"/>
    </row>
    <row r="18" spans="1:14" ht="39" customHeight="1" x14ac:dyDescent="0.2">
      <c r="A18" s="191"/>
      <c r="B18" s="192"/>
      <c r="C18" s="145"/>
      <c r="D18" s="76" t="s">
        <v>164</v>
      </c>
      <c r="E18" s="76" t="s">
        <v>163</v>
      </c>
      <c r="F18" s="14">
        <v>115</v>
      </c>
      <c r="G18" s="199"/>
      <c r="H18" s="209"/>
      <c r="I18" s="203"/>
      <c r="J18" s="7"/>
      <c r="N18" s="1">
        <f>L18*J18</f>
        <v>0</v>
      </c>
    </row>
    <row r="19" spans="1:14" ht="35.25" customHeight="1" x14ac:dyDescent="0.2">
      <c r="A19" s="191"/>
      <c r="B19" s="192"/>
      <c r="C19" s="145"/>
      <c r="D19" s="15" t="s">
        <v>141</v>
      </c>
      <c r="E19" s="32" t="s">
        <v>143</v>
      </c>
      <c r="F19" s="14">
        <v>129.9</v>
      </c>
      <c r="G19" s="199"/>
      <c r="H19" s="209"/>
      <c r="I19" s="203"/>
      <c r="J19" s="7"/>
    </row>
    <row r="20" spans="1:14" ht="40.5" customHeight="1" x14ac:dyDescent="0.2">
      <c r="A20" s="191"/>
      <c r="B20" s="192"/>
      <c r="C20" s="145"/>
      <c r="D20" s="100" t="s">
        <v>142</v>
      </c>
      <c r="E20" s="101" t="s">
        <v>144</v>
      </c>
      <c r="F20" s="14">
        <v>155</v>
      </c>
      <c r="G20" s="199"/>
      <c r="H20" s="209"/>
      <c r="I20" s="203"/>
      <c r="N20" s="1">
        <f>L20*J20</f>
        <v>0</v>
      </c>
    </row>
    <row r="21" spans="1:14" ht="28.5" customHeight="1" x14ac:dyDescent="0.2">
      <c r="A21" s="13"/>
      <c r="B21" s="12"/>
      <c r="C21" s="194"/>
      <c r="D21" s="100" t="s">
        <v>19</v>
      </c>
      <c r="E21" s="121" t="s">
        <v>20</v>
      </c>
      <c r="F21" s="14">
        <v>174</v>
      </c>
      <c r="G21" s="200"/>
      <c r="H21" s="210"/>
      <c r="I21" s="203"/>
    </row>
    <row r="22" spans="1:14" ht="28.5" customHeight="1" x14ac:dyDescent="0.2">
      <c r="A22" s="33"/>
      <c r="B22" s="54"/>
      <c r="C22" s="33"/>
      <c r="D22" s="57"/>
      <c r="E22" s="58"/>
      <c r="F22" s="59"/>
      <c r="G22" s="65"/>
      <c r="H22" s="65"/>
    </row>
    <row r="23" spans="1:14" ht="23.25" customHeight="1" thickBot="1" x14ac:dyDescent="0.25">
      <c r="A23" s="134" t="s">
        <v>31</v>
      </c>
      <c r="B23" s="134"/>
      <c r="C23" s="33"/>
      <c r="D23" s="57"/>
      <c r="E23" s="58"/>
      <c r="F23" s="59"/>
      <c r="G23" s="65"/>
      <c r="H23" s="65"/>
    </row>
    <row r="24" spans="1:14" ht="17.25" customHeight="1" thickBot="1" x14ac:dyDescent="0.25">
      <c r="A24" s="33"/>
      <c r="B24" s="54"/>
      <c r="C24" s="33"/>
      <c r="D24" s="57"/>
      <c r="E24" s="58"/>
      <c r="F24" s="59"/>
      <c r="G24" s="65"/>
      <c r="H24" s="65"/>
    </row>
    <row r="25" spans="1:14" ht="28.5" customHeight="1" x14ac:dyDescent="0.2">
      <c r="A25" s="42" t="s">
        <v>0</v>
      </c>
      <c r="B25" s="43" t="s">
        <v>1</v>
      </c>
      <c r="C25" s="43" t="s">
        <v>2</v>
      </c>
      <c r="D25" s="43" t="s">
        <v>9</v>
      </c>
      <c r="E25" s="43" t="s">
        <v>10</v>
      </c>
      <c r="F25" s="44" t="s">
        <v>3</v>
      </c>
      <c r="G25" s="43" t="s">
        <v>3</v>
      </c>
      <c r="H25" s="45" t="s">
        <v>4</v>
      </c>
    </row>
    <row r="26" spans="1:14" s="92" customFormat="1" ht="43.5" customHeight="1" x14ac:dyDescent="0.2">
      <c r="A26" s="90"/>
      <c r="B26" s="91"/>
      <c r="C26" s="91"/>
      <c r="D26" s="28" t="s">
        <v>97</v>
      </c>
      <c r="E26" s="79" t="s">
        <v>145</v>
      </c>
      <c r="F26" s="93">
        <v>160</v>
      </c>
      <c r="G26" s="199">
        <v>329.43</v>
      </c>
      <c r="H26" s="211">
        <f>G26*C27</f>
        <v>8235.75</v>
      </c>
      <c r="I26" s="129" t="s">
        <v>6</v>
      </c>
    </row>
    <row r="27" spans="1:14" ht="76.5" x14ac:dyDescent="0.2">
      <c r="A27" s="132">
        <v>14</v>
      </c>
      <c r="B27" s="197" t="s">
        <v>177</v>
      </c>
      <c r="C27" s="145">
        <v>25</v>
      </c>
      <c r="D27" s="84" t="s">
        <v>64</v>
      </c>
      <c r="E27" s="79" t="s">
        <v>47</v>
      </c>
      <c r="F27" s="93">
        <v>209.9</v>
      </c>
      <c r="G27" s="199"/>
      <c r="H27" s="211"/>
      <c r="I27" s="130"/>
      <c r="N27" s="1">
        <f>L27*J27</f>
        <v>0</v>
      </c>
    </row>
    <row r="28" spans="1:14" ht="49.5" customHeight="1" x14ac:dyDescent="0.2">
      <c r="A28" s="132"/>
      <c r="B28" s="197"/>
      <c r="C28" s="145"/>
      <c r="D28" s="28" t="s">
        <v>98</v>
      </c>
      <c r="E28" s="79" t="s">
        <v>146</v>
      </c>
      <c r="F28" s="93">
        <v>308.87</v>
      </c>
      <c r="G28" s="199"/>
      <c r="H28" s="211"/>
      <c r="I28" s="130"/>
    </row>
    <row r="29" spans="1:14" ht="49.5" customHeight="1" x14ac:dyDescent="0.2">
      <c r="A29" s="132"/>
      <c r="B29" s="197"/>
      <c r="C29" s="145"/>
      <c r="D29" s="28" t="s">
        <v>165</v>
      </c>
      <c r="E29" s="76" t="s">
        <v>147</v>
      </c>
      <c r="F29" s="93">
        <v>350</v>
      </c>
      <c r="G29" s="199"/>
      <c r="H29" s="211"/>
      <c r="I29" s="130"/>
    </row>
    <row r="30" spans="1:14" ht="113.25" customHeight="1" x14ac:dyDescent="0.2">
      <c r="A30" s="132"/>
      <c r="B30" s="136"/>
      <c r="C30" s="145"/>
      <c r="D30" s="76" t="s">
        <v>63</v>
      </c>
      <c r="E30" s="79" t="s">
        <v>55</v>
      </c>
      <c r="F30" s="14">
        <v>391.2</v>
      </c>
      <c r="G30" s="199"/>
      <c r="H30" s="211"/>
      <c r="I30" s="130"/>
    </row>
    <row r="31" spans="1:14" ht="27.75" customHeight="1" x14ac:dyDescent="0.2">
      <c r="A31" s="196"/>
      <c r="B31" s="198"/>
      <c r="C31" s="194"/>
      <c r="D31" s="118" t="s">
        <v>99</v>
      </c>
      <c r="E31" s="76" t="s">
        <v>148</v>
      </c>
      <c r="F31" s="14">
        <v>457.63</v>
      </c>
      <c r="G31" s="200"/>
      <c r="H31" s="212"/>
      <c r="I31" s="130"/>
      <c r="J31" s="7"/>
      <c r="N31" s="1">
        <f>L31*J31</f>
        <v>0</v>
      </c>
    </row>
    <row r="32" spans="1:14" ht="25.5" customHeight="1" thickBot="1" x14ac:dyDescent="0.25">
      <c r="A32" s="60"/>
      <c r="B32" s="61"/>
      <c r="C32" s="117"/>
      <c r="D32" s="62"/>
      <c r="E32" s="60"/>
      <c r="F32" s="63"/>
      <c r="G32" s="64"/>
      <c r="H32" s="64"/>
    </row>
    <row r="33" spans="1:8" ht="50.25" customHeight="1" thickBot="1" x14ac:dyDescent="0.25">
      <c r="A33" s="195" t="s">
        <v>191</v>
      </c>
      <c r="B33" s="172"/>
      <c r="C33" s="172"/>
      <c r="D33" s="172"/>
      <c r="E33" s="172"/>
      <c r="F33" s="172"/>
      <c r="G33" s="172"/>
      <c r="H33" s="173"/>
    </row>
    <row r="38" spans="1:8" x14ac:dyDescent="0.2">
      <c r="C38" s="16" t="s">
        <v>178</v>
      </c>
    </row>
  </sheetData>
  <sortState xmlns:xlrd2="http://schemas.microsoft.com/office/spreadsheetml/2017/richdata2" ref="D16:F21">
    <sortCondition ref="F16:F21"/>
  </sortState>
  <mergeCells count="19">
    <mergeCell ref="I26:I31"/>
    <mergeCell ref="I4:I10"/>
    <mergeCell ref="G16:G21"/>
    <mergeCell ref="I16:I21"/>
    <mergeCell ref="G4:G10"/>
    <mergeCell ref="A1:B1"/>
    <mergeCell ref="A13:B13"/>
    <mergeCell ref="A4:A10"/>
    <mergeCell ref="B4:B10"/>
    <mergeCell ref="C4:C10"/>
    <mergeCell ref="A16:A20"/>
    <mergeCell ref="B16:B20"/>
    <mergeCell ref="C16:C21"/>
    <mergeCell ref="A23:B23"/>
    <mergeCell ref="A33:H33"/>
    <mergeCell ref="A27:A31"/>
    <mergeCell ref="B27:B31"/>
    <mergeCell ref="C27:C31"/>
    <mergeCell ref="G26:G31"/>
  </mergeCells>
  <pageMargins left="0.51181102362204722" right="0.31496062992125984" top="0.78740157480314965" bottom="0.78740157480314965" header="0.31496062992125984" footer="0.31496062992125984"/>
  <pageSetup paperSize="9" scale="8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249977111117893"/>
    <pageSetUpPr fitToPage="1"/>
  </sheetPr>
  <dimension ref="A1:M12"/>
  <sheetViews>
    <sheetView tabSelected="1" workbookViewId="0">
      <pane ySplit="2" topLeftCell="A3" activePane="bottomLeft" state="frozen"/>
      <selection pane="bottomLeft" activeCell="F11" sqref="F11"/>
    </sheetView>
  </sheetViews>
  <sheetFormatPr defaultRowHeight="15" x14ac:dyDescent="0.25"/>
  <cols>
    <col min="1" max="1" width="12.7109375" style="68" customWidth="1"/>
    <col min="2" max="2" width="16" style="75" customWidth="1"/>
    <col min="3" max="3" width="18.42578125" customWidth="1"/>
  </cols>
  <sheetData>
    <row r="1" spans="1:13" x14ac:dyDescent="0.25">
      <c r="A1"/>
      <c r="B1"/>
    </row>
    <row r="2" spans="1:13" ht="21" customHeight="1" x14ac:dyDescent="0.25">
      <c r="A2"/>
      <c r="B2" s="204" t="s">
        <v>32</v>
      </c>
      <c r="C2" s="204"/>
    </row>
    <row r="3" spans="1:13" ht="21" customHeight="1" x14ac:dyDescent="0.25">
      <c r="B3" s="69" t="s">
        <v>33</v>
      </c>
      <c r="C3" s="70" t="s">
        <v>34</v>
      </c>
    </row>
    <row r="4" spans="1:13" ht="21" customHeight="1" x14ac:dyDescent="0.25">
      <c r="B4" s="71" t="s">
        <v>35</v>
      </c>
      <c r="C4" s="72">
        <f>'GRUPO 1'!H50</f>
        <v>8350.65</v>
      </c>
    </row>
    <row r="5" spans="1:13" ht="21" customHeight="1" x14ac:dyDescent="0.25">
      <c r="B5" s="71" t="s">
        <v>36</v>
      </c>
      <c r="C5" s="72">
        <f>'GRUPO 2'!H31</f>
        <v>18245.7</v>
      </c>
    </row>
    <row r="6" spans="1:13" ht="21" customHeight="1" x14ac:dyDescent="0.25">
      <c r="B6" s="71" t="s">
        <v>38</v>
      </c>
      <c r="C6" s="72">
        <f>'ITENS 12 a 14'!H4</f>
        <v>10158</v>
      </c>
    </row>
    <row r="7" spans="1:13" ht="21" customHeight="1" x14ac:dyDescent="0.25">
      <c r="B7" s="71" t="s">
        <v>39</v>
      </c>
      <c r="C7" s="72">
        <f>'ITENS 12 a 14'!H16</f>
        <v>1836.75</v>
      </c>
    </row>
    <row r="8" spans="1:13" ht="21" customHeight="1" x14ac:dyDescent="0.25">
      <c r="B8" s="71" t="s">
        <v>40</v>
      </c>
      <c r="C8" s="72">
        <f>'ITENS 12 a 14'!H26</f>
        <v>8235.75</v>
      </c>
    </row>
    <row r="9" spans="1:13" ht="21" customHeight="1" x14ac:dyDescent="0.25">
      <c r="B9" s="73" t="s">
        <v>37</v>
      </c>
      <c r="C9" s="74">
        <f>SUM(C4:C8)</f>
        <v>46826.85</v>
      </c>
    </row>
    <row r="10" spans="1:13" ht="31.5" customHeight="1" x14ac:dyDescent="0.25"/>
    <row r="11" spans="1:13" ht="47.25" customHeight="1" x14ac:dyDescent="0.25"/>
    <row r="12" spans="1:13" ht="174.6" customHeight="1" x14ac:dyDescent="0.25">
      <c r="A12" s="205" t="s">
        <v>194</v>
      </c>
      <c r="B12" s="206"/>
      <c r="C12" s="206"/>
      <c r="D12" s="206"/>
      <c r="E12" s="206"/>
      <c r="F12" s="206"/>
      <c r="G12" s="206"/>
      <c r="H12" s="206"/>
      <c r="I12" s="206"/>
      <c r="J12" s="206"/>
      <c r="K12" s="206"/>
      <c r="L12" s="206"/>
      <c r="M12" s="207"/>
    </row>
  </sheetData>
  <mergeCells count="2">
    <mergeCell ref="B2:C2"/>
    <mergeCell ref="A12:M12"/>
  </mergeCells>
  <pageMargins left="0.51181102362204722" right="0.51181102362204722" top="0.78740157480314965" bottom="0.78740157480314965" header="0.31496062992125984" footer="0.31496062992125984"/>
  <pageSetup paperSize="9" scale="86" fitToHeight="0" orientation="landscape"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4</vt:i4>
      </vt:variant>
      <vt:variant>
        <vt:lpstr>Intervalos Nomeados</vt:lpstr>
      </vt:variant>
      <vt:variant>
        <vt:i4>6</vt:i4>
      </vt:variant>
    </vt:vector>
  </HeadingPairs>
  <TitlesOfParts>
    <vt:vector size="10" baseType="lpstr">
      <vt:lpstr>GRUPO 1</vt:lpstr>
      <vt:lpstr>GRUPO 2</vt:lpstr>
      <vt:lpstr>ITENS 12 a 14</vt:lpstr>
      <vt:lpstr>TOTAL</vt:lpstr>
      <vt:lpstr>'GRUPO 1'!_Hlk14276799</vt:lpstr>
      <vt:lpstr>'GRUPO 2'!_Hlk14276799</vt:lpstr>
      <vt:lpstr>'ITENS 12 a 14'!_Hlk14276799</vt:lpstr>
      <vt:lpstr>'GRUPO 1'!Area_de_impressao</vt:lpstr>
      <vt:lpstr>'GRUPO 2'!Area_de_impressao</vt:lpstr>
      <vt:lpstr>'ITENS 12 a 14'!Area_de_impressao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Antônio Carneiro Nobre</dc:creator>
  <cp:lastModifiedBy>Rodrigo Jordão Dias</cp:lastModifiedBy>
  <cp:lastPrinted>2021-12-29T19:49:56Z</cp:lastPrinted>
  <dcterms:created xsi:type="dcterms:W3CDTF">2020-11-24T17:06:48Z</dcterms:created>
  <dcterms:modified xsi:type="dcterms:W3CDTF">2022-02-01T19:16:39Z</dcterms:modified>
</cp:coreProperties>
</file>