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cbr\Desktop\CONSELHO PASTAS - CJF\"/>
    </mc:Choice>
  </mc:AlternateContent>
  <xr:revisionPtr revIDLastSave="0" documentId="13_ncr:1_{82FBDA7A-16E3-49A9-AF73-E361720A1105}" xr6:coauthVersionLast="47" xr6:coauthVersionMax="47" xr10:uidLastSave="{00000000-0000-0000-0000-000000000000}"/>
  <bookViews>
    <workbookView xWindow="-120" yWindow="-120" windowWidth="29040" windowHeight="15840" firstSheet="5" activeTab="8" xr2:uid="{00000000-000D-0000-FFFF-FFFF00000000}"/>
  </bookViews>
  <sheets>
    <sheet name="Ação Orçamentária" sheetId="41" r:id="rId1"/>
    <sheet name="Execução dos Projetos" sheetId="46" r:id="rId2"/>
    <sheet name="Execução da Obra" sheetId="43" r:id="rId3"/>
    <sheet name="Fiscalização da Obra" sheetId="47" r:id="rId4"/>
    <sheet name="Demais Contratos da Obra 1" sheetId="48" r:id="rId5"/>
    <sheet name="Demais Contratos da Obra 2" sheetId="49" r:id="rId6"/>
    <sheet name="Demais Contrato da Obra 3" sheetId="50" r:id="rId7"/>
    <sheet name="Demais Contratos da Obra 4" sheetId="51" r:id="rId8"/>
    <sheet name="Demais Contratos da Obra 5" sheetId="52" r:id="rId9"/>
  </sheets>
  <definedNames>
    <definedName name="_xlnm.Print_Area" localSheetId="0">'Ação Orçamentária'!$A$1:$I$40</definedName>
    <definedName name="_xlnm.Print_Area" localSheetId="6">'Demais Contrato da Obra 3'!$A$1:$J$56</definedName>
    <definedName name="_xlnm.Print_Area" localSheetId="4">'Demais Contratos da Obra 1'!$A$1:$J$56</definedName>
    <definedName name="_xlnm.Print_Area" localSheetId="5">'Demais Contratos da Obra 2'!$A$1:$J$55</definedName>
    <definedName name="_xlnm.Print_Area" localSheetId="1">'Execução dos Projetos'!$A$1:$J$40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51" l="1"/>
  <c r="E40" i="51"/>
  <c r="E43" i="51"/>
  <c r="E44" i="51"/>
  <c r="E45" i="51"/>
  <c r="E46" i="51"/>
  <c r="E47" i="51"/>
  <c r="C28" i="52"/>
  <c r="N25" i="52" s="1"/>
  <c r="C49" i="52"/>
  <c r="O26" i="52" s="1"/>
  <c r="I43" i="52"/>
  <c r="J32" i="52" s="1"/>
  <c r="E42" i="52" s="1"/>
  <c r="N26" i="52"/>
  <c r="O25" i="52"/>
  <c r="O24" i="52"/>
  <c r="N24" i="52"/>
  <c r="I22" i="52"/>
  <c r="N18" i="52"/>
  <c r="O17" i="52"/>
  <c r="O16" i="52"/>
  <c r="N16" i="52"/>
  <c r="J11" i="52"/>
  <c r="E15" i="52" s="1"/>
  <c r="D5" i="52"/>
  <c r="J3" i="52"/>
  <c r="D3" i="52"/>
  <c r="C49" i="51"/>
  <c r="O25" i="51" s="1"/>
  <c r="I43" i="51"/>
  <c r="J32" i="51"/>
  <c r="E37" i="51" s="1"/>
  <c r="C28" i="51"/>
  <c r="N25" i="51" s="1"/>
  <c r="O26" i="51"/>
  <c r="N26" i="51"/>
  <c r="O24" i="51"/>
  <c r="N24" i="51"/>
  <c r="I22" i="51"/>
  <c r="J11" i="51" s="1"/>
  <c r="E26" i="51" s="1"/>
  <c r="O18" i="51"/>
  <c r="N18" i="51"/>
  <c r="O16" i="51"/>
  <c r="N16" i="51"/>
  <c r="D5" i="51"/>
  <c r="J3" i="51"/>
  <c r="D3" i="51"/>
  <c r="H20" i="41"/>
  <c r="H21" i="41"/>
  <c r="H19" i="41"/>
  <c r="O25" i="50"/>
  <c r="O24" i="50"/>
  <c r="N26" i="50"/>
  <c r="N24" i="50"/>
  <c r="O16" i="50"/>
  <c r="O17" i="50"/>
  <c r="N16" i="50"/>
  <c r="O26" i="49"/>
  <c r="O24" i="49"/>
  <c r="N26" i="49"/>
  <c r="N25" i="49"/>
  <c r="O18" i="49"/>
  <c r="O16" i="49"/>
  <c r="N17" i="49"/>
  <c r="I22" i="48"/>
  <c r="N18" i="49"/>
  <c r="O25" i="48"/>
  <c r="O23" i="48"/>
  <c r="N24" i="48"/>
  <c r="O18" i="48"/>
  <c r="O16" i="48"/>
  <c r="E15" i="51" l="1"/>
  <c r="E23" i="51"/>
  <c r="E22" i="51"/>
  <c r="E42" i="51"/>
  <c r="E21" i="51"/>
  <c r="E41" i="51"/>
  <c r="E24" i="51"/>
  <c r="E20" i="51"/>
  <c r="E19" i="51"/>
  <c r="E39" i="51"/>
  <c r="E25" i="51"/>
  <c r="E18" i="51"/>
  <c r="E17" i="51"/>
  <c r="E16" i="51"/>
  <c r="P26" i="51"/>
  <c r="P25" i="51"/>
  <c r="P24" i="51"/>
  <c r="P16" i="51"/>
  <c r="E36" i="51"/>
  <c r="P18" i="51"/>
  <c r="O17" i="51"/>
  <c r="P26" i="52"/>
  <c r="P24" i="52"/>
  <c r="P25" i="52"/>
  <c r="E40" i="52"/>
  <c r="E41" i="52"/>
  <c r="E38" i="52"/>
  <c r="E37" i="52"/>
  <c r="P16" i="52"/>
  <c r="E36" i="52"/>
  <c r="E39" i="52"/>
  <c r="E47" i="52"/>
  <c r="E46" i="52"/>
  <c r="E45" i="52"/>
  <c r="E44" i="52"/>
  <c r="E43" i="52"/>
  <c r="E18" i="52"/>
  <c r="E16" i="52"/>
  <c r="E25" i="52"/>
  <c r="E23" i="52"/>
  <c r="E22" i="52"/>
  <c r="E21" i="52"/>
  <c r="E26" i="52"/>
  <c r="E24" i="52"/>
  <c r="E20" i="52"/>
  <c r="E19" i="52"/>
  <c r="E17" i="52"/>
  <c r="J5" i="52"/>
  <c r="O18" i="52"/>
  <c r="P18" i="52" s="1"/>
  <c r="N17" i="52"/>
  <c r="P17" i="52" s="1"/>
  <c r="J5" i="51"/>
  <c r="N17" i="51"/>
  <c r="P24" i="50"/>
  <c r="P16" i="50"/>
  <c r="P26" i="49"/>
  <c r="P18" i="49"/>
  <c r="P17" i="51" l="1"/>
  <c r="E28" i="52"/>
  <c r="E49" i="52"/>
  <c r="E28" i="51"/>
  <c r="E49" i="51"/>
  <c r="C49" i="50"/>
  <c r="O26" i="50" s="1"/>
  <c r="P26" i="50" s="1"/>
  <c r="I43" i="50"/>
  <c r="J32" i="50" s="1"/>
  <c r="C28" i="50"/>
  <c r="N25" i="50" s="1"/>
  <c r="P25" i="50" s="1"/>
  <c r="I22" i="50"/>
  <c r="J11" i="50" s="1"/>
  <c r="D5" i="50"/>
  <c r="J3" i="50"/>
  <c r="D3" i="50"/>
  <c r="C49" i="49"/>
  <c r="O25" i="49" s="1"/>
  <c r="P25" i="49" s="1"/>
  <c r="I43" i="49"/>
  <c r="J32" i="49"/>
  <c r="C28" i="49"/>
  <c r="N24" i="49" s="1"/>
  <c r="P24" i="49" s="1"/>
  <c r="I22" i="49"/>
  <c r="J11" i="49"/>
  <c r="D5" i="49"/>
  <c r="J3" i="49"/>
  <c r="D3" i="49"/>
  <c r="D5" i="48"/>
  <c r="J3" i="48"/>
  <c r="D3" i="48"/>
  <c r="C49" i="48"/>
  <c r="O24" i="48" s="1"/>
  <c r="P24" i="48" s="1"/>
  <c r="I43" i="48"/>
  <c r="J32" i="48" s="1"/>
  <c r="C28" i="48"/>
  <c r="J11" i="48"/>
  <c r="D44" i="43"/>
  <c r="C7" i="43"/>
  <c r="C7" i="46"/>
  <c r="E24" i="50" l="1"/>
  <c r="E26" i="50"/>
  <c r="E16" i="50"/>
  <c r="E17" i="50"/>
  <c r="E18" i="50"/>
  <c r="E19" i="50"/>
  <c r="E20" i="50"/>
  <c r="E21" i="50"/>
  <c r="E22" i="50"/>
  <c r="E23" i="50"/>
  <c r="E25" i="50"/>
  <c r="E36" i="50"/>
  <c r="E44" i="50"/>
  <c r="E46" i="50"/>
  <c r="E47" i="50"/>
  <c r="E43" i="50"/>
  <c r="E37" i="50"/>
  <c r="E38" i="50"/>
  <c r="E42" i="50"/>
  <c r="E39" i="50"/>
  <c r="E40" i="50"/>
  <c r="E41" i="50"/>
  <c r="E45" i="50"/>
  <c r="E15" i="49"/>
  <c r="E22" i="49"/>
  <c r="E24" i="49"/>
  <c r="E25" i="49"/>
  <c r="E26" i="49"/>
  <c r="E16" i="49"/>
  <c r="E17" i="49"/>
  <c r="E18" i="49"/>
  <c r="E19" i="49"/>
  <c r="E20" i="49"/>
  <c r="E21" i="49"/>
  <c r="E23" i="49"/>
  <c r="E21" i="48"/>
  <c r="E23" i="48"/>
  <c r="E24" i="48"/>
  <c r="E25" i="48"/>
  <c r="E22" i="48"/>
  <c r="E26" i="48"/>
  <c r="E16" i="48"/>
  <c r="E17" i="48"/>
  <c r="E18" i="48"/>
  <c r="E19" i="48"/>
  <c r="E20" i="48"/>
  <c r="E41" i="48"/>
  <c r="E43" i="48"/>
  <c r="E44" i="48"/>
  <c r="E45" i="48"/>
  <c r="E40" i="48"/>
  <c r="E46" i="48"/>
  <c r="E47" i="48"/>
  <c r="E39" i="48"/>
  <c r="E37" i="48"/>
  <c r="E38" i="48"/>
  <c r="E42" i="48"/>
  <c r="O17" i="48"/>
  <c r="E36" i="48"/>
  <c r="N23" i="48"/>
  <c r="P23" i="48" s="1"/>
  <c r="N25" i="48"/>
  <c r="P25" i="48" s="1"/>
  <c r="N17" i="48"/>
  <c r="E15" i="48"/>
  <c r="E40" i="49"/>
  <c r="E41" i="49"/>
  <c r="E42" i="49"/>
  <c r="E43" i="49"/>
  <c r="E45" i="49"/>
  <c r="E46" i="49"/>
  <c r="E47" i="49"/>
  <c r="E38" i="49"/>
  <c r="E39" i="49"/>
  <c r="E37" i="49"/>
  <c r="E44" i="49"/>
  <c r="G30" i="41"/>
  <c r="O17" i="49"/>
  <c r="P17" i="49" s="1"/>
  <c r="E36" i="49"/>
  <c r="N18" i="50"/>
  <c r="N17" i="50"/>
  <c r="P17" i="50" s="1"/>
  <c r="E15" i="50"/>
  <c r="N16" i="49"/>
  <c r="P16" i="49" s="1"/>
  <c r="O18" i="50"/>
  <c r="N18" i="48"/>
  <c r="P18" i="48" s="1"/>
  <c r="N16" i="48"/>
  <c r="P16" i="48" s="1"/>
  <c r="J5" i="50"/>
  <c r="J5" i="49"/>
  <c r="J5" i="48"/>
  <c r="P17" i="48" l="1"/>
  <c r="P18" i="50"/>
  <c r="E28" i="50"/>
  <c r="E49" i="50"/>
  <c r="E28" i="49"/>
  <c r="E49" i="49"/>
  <c r="E49" i="48"/>
  <c r="E28" i="48"/>
  <c r="F12" i="41" l="1"/>
  <c r="C7" i="47"/>
  <c r="D44" i="47"/>
  <c r="G31" i="41" s="1"/>
  <c r="I24" i="47"/>
  <c r="J3" i="47"/>
  <c r="D3" i="47"/>
  <c r="I24" i="43"/>
  <c r="J3" i="43"/>
  <c r="D3" i="43"/>
  <c r="D38" i="46"/>
  <c r="G29" i="41" s="1"/>
  <c r="J7" i="47" l="1"/>
  <c r="G32" i="41"/>
  <c r="J7" i="43"/>
  <c r="E19" i="43" l="1"/>
  <c r="E31" i="43"/>
  <c r="E13" i="43"/>
  <c r="E20" i="43"/>
  <c r="E32" i="43"/>
  <c r="E21" i="43"/>
  <c r="E33" i="43"/>
  <c r="E22" i="43"/>
  <c r="E34" i="43"/>
  <c r="E23" i="43"/>
  <c r="E35" i="43"/>
  <c r="E24" i="43"/>
  <c r="E36" i="43"/>
  <c r="E40" i="43"/>
  <c r="E29" i="43"/>
  <c r="E18" i="43"/>
  <c r="E42" i="43"/>
  <c r="E25" i="43"/>
  <c r="E37" i="43"/>
  <c r="E14" i="43"/>
  <c r="E26" i="43"/>
  <c r="E38" i="43"/>
  <c r="E15" i="43"/>
  <c r="E27" i="43"/>
  <c r="E39" i="43"/>
  <c r="E16" i="43"/>
  <c r="E28" i="43"/>
  <c r="E17" i="43"/>
  <c r="E41" i="43"/>
  <c r="E30" i="43"/>
  <c r="F30" i="41"/>
  <c r="E17" i="47"/>
  <c r="E29" i="47"/>
  <c r="E41" i="47"/>
  <c r="E20" i="47"/>
  <c r="E33" i="47"/>
  <c r="E35" i="47"/>
  <c r="E37" i="47"/>
  <c r="E15" i="47"/>
  <c r="E40" i="47"/>
  <c r="E18" i="47"/>
  <c r="E30" i="47"/>
  <c r="E42" i="47"/>
  <c r="E19" i="47"/>
  <c r="E31" i="47"/>
  <c r="E32" i="47"/>
  <c r="E21" i="47"/>
  <c r="E23" i="47"/>
  <c r="E38" i="47"/>
  <c r="E27" i="47"/>
  <c r="E28" i="47"/>
  <c r="E22" i="47"/>
  <c r="E34" i="47"/>
  <c r="E14" i="47"/>
  <c r="E24" i="47"/>
  <c r="E36" i="47"/>
  <c r="E25" i="47"/>
  <c r="E26" i="47"/>
  <c r="E39" i="47"/>
  <c r="E16" i="47"/>
  <c r="E13" i="47"/>
  <c r="F31" i="41"/>
  <c r="H31" i="41" s="1"/>
  <c r="I36" i="41" l="1"/>
  <c r="H30" i="41"/>
  <c r="H32" i="41" s="1"/>
  <c r="I30" i="41"/>
  <c r="E44" i="47"/>
  <c r="E44" i="43"/>
  <c r="I24" i="46"/>
  <c r="J3" i="46"/>
  <c r="D3" i="46"/>
  <c r="F22" i="41"/>
  <c r="J7" i="46" l="1"/>
  <c r="E19" i="46" l="1"/>
  <c r="E31" i="46"/>
  <c r="E20" i="46"/>
  <c r="E32" i="46"/>
  <c r="E21" i="46"/>
  <c r="E33" i="46"/>
  <c r="E22" i="46"/>
  <c r="E34" i="46"/>
  <c r="E23" i="46"/>
  <c r="E35" i="46"/>
  <c r="E24" i="46"/>
  <c r="E36" i="46"/>
  <c r="E16" i="46"/>
  <c r="E29" i="46"/>
  <c r="E25" i="46"/>
  <c r="E14" i="46"/>
  <c r="E26" i="46"/>
  <c r="E15" i="46"/>
  <c r="E27" i="46"/>
  <c r="E28" i="46"/>
  <c r="E17" i="46"/>
  <c r="E18" i="46"/>
  <c r="E30" i="46"/>
  <c r="E13" i="46"/>
  <c r="F29" i="41"/>
  <c r="I35" i="41" s="1"/>
  <c r="H29" i="41" l="1"/>
  <c r="F32" i="41"/>
  <c r="E38" i="46"/>
  <c r="I40" i="41" l="1"/>
  <c r="G40" i="41"/>
</calcChain>
</file>

<file path=xl/sharedStrings.xml><?xml version="1.0" encoding="utf-8"?>
<sst xmlns="http://schemas.openxmlformats.org/spreadsheetml/2006/main" count="727" uniqueCount="149">
  <si>
    <t xml:space="preserve">AÇÃO ORMAMENTÁRIA: </t>
  </si>
  <si>
    <t>CÓDIGO:</t>
  </si>
  <si>
    <t>XXXX</t>
  </si>
  <si>
    <t>Itens que compõe a Ação Orçamentária</t>
  </si>
  <si>
    <t>Valor Estimado - Execução da Obra</t>
  </si>
  <si>
    <t>Valor Estimado - Fiscalização da Obra</t>
  </si>
  <si>
    <t>Em Reais (R$)</t>
  </si>
  <si>
    <t>Execução da Obra</t>
  </si>
  <si>
    <t>FASE 2 - VALORES EFETIVOS DA AÇÃO ORÇAMENTÁRIA - LICITAÇÃO</t>
  </si>
  <si>
    <t>Valor Licitado - Execução da Obra</t>
  </si>
  <si>
    <t>Valor Licitado - Fiscalização da Obra</t>
  </si>
  <si>
    <t>Valor Total Estimado da Ação Orçamentária:</t>
  </si>
  <si>
    <t>Valor Total Ajustado da Ação Orçamentária:</t>
  </si>
  <si>
    <t>Fiscalização da Obra</t>
  </si>
  <si>
    <t>PLANILHA - EXECUÇÃO DOS PROJETOS</t>
  </si>
  <si>
    <t>Execução (R$)</t>
  </si>
  <si>
    <t>Valor Total Licitado da Ação Orçamentária:</t>
  </si>
  <si>
    <t>VALOR LICITADO (R$):</t>
  </si>
  <si>
    <t>VALOR AJUSTADO (R$)</t>
  </si>
  <si>
    <t>1ª Medição:</t>
  </si>
  <si>
    <t>(%)</t>
  </si>
  <si>
    <t>2ª Medição:</t>
  </si>
  <si>
    <t>3ª Medição:</t>
  </si>
  <si>
    <t>4ª Medição:</t>
  </si>
  <si>
    <t>5ª Medição:</t>
  </si>
  <si>
    <t>6ª Medição:</t>
  </si>
  <si>
    <t>7ª Medição:</t>
  </si>
  <si>
    <t>8ª Medição:</t>
  </si>
  <si>
    <t>9ª Medição:</t>
  </si>
  <si>
    <t>10ª Medição:</t>
  </si>
  <si>
    <t>11ª Medição:</t>
  </si>
  <si>
    <t>12ª Medição:</t>
  </si>
  <si>
    <t>13ª Medição:</t>
  </si>
  <si>
    <t>14ª Medição:</t>
  </si>
  <si>
    <t>15ª Medição:</t>
  </si>
  <si>
    <t>16ª Medição:</t>
  </si>
  <si>
    <t>17ª Medição:</t>
  </si>
  <si>
    <t>18ª Medição:</t>
  </si>
  <si>
    <t>19ª Medição:</t>
  </si>
  <si>
    <t>20ª Medição:</t>
  </si>
  <si>
    <t>21ª Medição:</t>
  </si>
  <si>
    <t>22ª Medição:</t>
  </si>
  <si>
    <t>23ª Medição:</t>
  </si>
  <si>
    <t>24ª Medição:</t>
  </si>
  <si>
    <t>25ª Medição:</t>
  </si>
  <si>
    <t>26ª Medição:</t>
  </si>
  <si>
    <t>28ª Medição:</t>
  </si>
  <si>
    <t>29ª Medição:</t>
  </si>
  <si>
    <t>30ª Medição:</t>
  </si>
  <si>
    <t>TOTAL:</t>
  </si>
  <si>
    <t>MEDIÇÕES:</t>
  </si>
  <si>
    <t>VALOR (R$)</t>
  </si>
  <si>
    <t>DATA:</t>
  </si>
  <si>
    <t>TERMOS ADITIVOS:</t>
  </si>
  <si>
    <t>IMPACTO FINANCEIRO (R$)</t>
  </si>
  <si>
    <t>1º Termo Aditivo:</t>
  </si>
  <si>
    <t>2º Termo Aditivo:</t>
  </si>
  <si>
    <t>3º Termo Aditivo:</t>
  </si>
  <si>
    <t>4º Termo Aditivo:</t>
  </si>
  <si>
    <t>5º Termo Aditivo:</t>
  </si>
  <si>
    <t>6º Termo Aditivo:</t>
  </si>
  <si>
    <t>7º Termo Aditivo:</t>
  </si>
  <si>
    <t>8º Termo Aditivo:</t>
  </si>
  <si>
    <t>9º Termo Aditivo:</t>
  </si>
  <si>
    <t>10º Termo Aditivo:</t>
  </si>
  <si>
    <t>EXECUÇÃO CONTRATUAL:</t>
  </si>
  <si>
    <t>Observação:</t>
  </si>
  <si>
    <t>PLANILHA - EXECUÇÃO DA OBRA</t>
  </si>
  <si>
    <t>PLANILHA - FISCALIZAÇÃO DA OBRA</t>
  </si>
  <si>
    <t xml:space="preserve">1) Preencher os quadros na cor: </t>
  </si>
  <si>
    <t>2) Valor Ajustado = Valor Licitado + Impacto Financeiro dos Termos Aditivos</t>
  </si>
  <si>
    <t>Execução Física da Obra (%)</t>
  </si>
  <si>
    <t>Percentual Financeiro</t>
  </si>
  <si>
    <t>PLANILHA - AÇÃO ORÇAMENTÁRIA E PERCENTUAL FÍSICO DE EXECUÇÃO DA OBRA - REFORMAS</t>
  </si>
  <si>
    <t>REFORMA DO EDIFÍCIO SEDE DO CONSELHO DA JUSTIÇA FEDERAL - DF</t>
  </si>
  <si>
    <t>FASE 1 - VALORES ESTIMATIVOS PARA ABERTURA DA AÇÃO ORÇAMENTÁRIA</t>
  </si>
  <si>
    <t>Resultados Obtidos na Licitação. Desconto em relação aos valores estimativos.</t>
  </si>
  <si>
    <t>Data de Referência</t>
  </si>
  <si>
    <t>Observação: Deverão ser justificados tecnicamente, em documento apropriado, os valores estimativos utilizados para a abertura da Ação Orçamentária.</t>
  </si>
  <si>
    <t>Abril/2020</t>
  </si>
  <si>
    <t>Novembro/2020</t>
  </si>
  <si>
    <t>CONTRATADA:</t>
  </si>
  <si>
    <t>DATA DO CONTRATO:</t>
  </si>
  <si>
    <t>VISÃO - PROJETOS E CONSTRUÇÕES LTDA</t>
  </si>
  <si>
    <t>CONSTRUTORA RIO PARNAÍBA LTDA</t>
  </si>
  <si>
    <t>TÉCNICA ENGENHARIA LTDA</t>
  </si>
  <si>
    <t>PLANILHA - DEMAIS CONTRATOS DA OBRA (1)</t>
  </si>
  <si>
    <t>VALOR TOTAL  LICITADO (R$):</t>
  </si>
  <si>
    <t>VALOR TOTAL AJUSTADO (R$)</t>
  </si>
  <si>
    <t>EXECUÇÕES CONTRATUAIS:</t>
  </si>
  <si>
    <t>CONTRATADA 1:</t>
  </si>
  <si>
    <t>CONSTRUTORA XXX</t>
  </si>
  <si>
    <t>TOTAL EXECUÇÃO:</t>
  </si>
  <si>
    <t>CONTRATADA 2:</t>
  </si>
  <si>
    <t>PLANILHA - DEMAIS CONTRATOS DA OBRA (2)</t>
  </si>
  <si>
    <t>CONTRATADA 3:</t>
  </si>
  <si>
    <t>CONTRATADA 4:</t>
  </si>
  <si>
    <t>PLANILHA - DEMAIS CONTRATOS DA OBRA (3)</t>
  </si>
  <si>
    <t>CONTRATADA 5:</t>
  </si>
  <si>
    <t>CONTRATADA 6:</t>
  </si>
  <si>
    <t>TIPO DE CONTRATO:</t>
  </si>
  <si>
    <t>PROJETO (1)</t>
  </si>
  <si>
    <t>EXECUÇÃO DA OBRA (2)</t>
  </si>
  <si>
    <t>FISCALIZAÇÃO DA OBRA (3)</t>
  </si>
  <si>
    <t>INFORMAR NÚMERO</t>
  </si>
  <si>
    <t>1</t>
  </si>
  <si>
    <t>Valor Ajustado Contrato 1</t>
  </si>
  <si>
    <t>Valor Ajustado Contrato 2</t>
  </si>
  <si>
    <t>Valor Executado Contrato 1</t>
  </si>
  <si>
    <t>Valor Executado Contrato 2</t>
  </si>
  <si>
    <t>2</t>
  </si>
  <si>
    <t>Valor Total Ajustado</t>
  </si>
  <si>
    <t>Valor Total Executado</t>
  </si>
  <si>
    <t>AJUSTES CONTRATUAIS</t>
  </si>
  <si>
    <t>EXECUÇÕES CONTRATUAIS</t>
  </si>
  <si>
    <t>Valor Ajustado Contrato 4</t>
  </si>
  <si>
    <t>Valor Ajustado Contrato 3</t>
  </si>
  <si>
    <t>Valor Executado Contrato 3</t>
  </si>
  <si>
    <t>Valor Executado Contrato 4</t>
  </si>
  <si>
    <t>3</t>
  </si>
  <si>
    <t>Valor Ajustado Contrato 5</t>
  </si>
  <si>
    <t>Valor Executado Contrato 5</t>
  </si>
  <si>
    <t>FASE 3  - ACOMPANHAMENTO DA AÇÃO ORÇAMENTÁRIA -  AJUSTES CONTRATUAIS E EXECUÇÃO FINANCEIRA</t>
  </si>
  <si>
    <t>Ajustes - Valor Total em Reais (R$)</t>
  </si>
  <si>
    <t>Contrataçãoo dos Projetos</t>
  </si>
  <si>
    <t>Valor Licitado - Contratação dos Projetos</t>
  </si>
  <si>
    <t>Valor Estimado - Contratação dos Projetos</t>
  </si>
  <si>
    <t>Percentuais em Relação ao Valor Total da Ajustado da Obra</t>
  </si>
  <si>
    <t>Valor Total Ajustado de Fiscalização da Obra</t>
  </si>
  <si>
    <t>Valor Total Ajustado de Contratação de Projetos</t>
  </si>
  <si>
    <t>Valor Ajustado Contrato 6</t>
  </si>
  <si>
    <t>Valor Executado Contrato 6</t>
  </si>
  <si>
    <t>Contratação de Elevadores</t>
  </si>
  <si>
    <t>Maio/2020</t>
  </si>
  <si>
    <t>PLANILHA - DEMAIS CONTRATOS DA OBRA (4)</t>
  </si>
  <si>
    <t>Valor Ajustado Contrato 7</t>
  </si>
  <si>
    <t>Valor Ajustado Contrato 8</t>
  </si>
  <si>
    <t>Valor Executado Contrato 7</t>
  </si>
  <si>
    <t>Valor Executado Contrato 8</t>
  </si>
  <si>
    <t>CONTRATADA 8:</t>
  </si>
  <si>
    <t>CONTRATADA 7:</t>
  </si>
  <si>
    <t>PLANILHA - DEMAIS CONTRATOS DA OBRA (5)</t>
  </si>
  <si>
    <t>CONTRATADA 9:</t>
  </si>
  <si>
    <t>CONTRATADA 10:</t>
  </si>
  <si>
    <t>Valor Ajustado Contrato 9</t>
  </si>
  <si>
    <t>Valor Ajustado Contrato 10</t>
  </si>
  <si>
    <t>Valor Executado Contrato 9</t>
  </si>
  <si>
    <t>Valor Executado Contrato 10</t>
  </si>
  <si>
    <t>Valor e Percentual a serem executados no atual e nos próximos exercícios financeiros em relação ao Valor Total Ajustado da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</si>
</sst>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.0000%"/>
    <numFmt numFmtId="167" formatCode="_(&quot;R$ &quot;* #,##0.00_);_(&quot;R$ &quot;* \(#,##0.00\);_(&quot;R$ &quot;* &quot;-&quot;??_);_(@_)"/>
    <numFmt numFmtId="168" formatCode="[$-416]mmmm\-yy;@"/>
    <numFmt numFmtId="169" formatCode="[$-416]d\ \ mmmm\,\ yyyy;@"/>
    <numFmt numFmtId="170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97">
    <xf numFmtId="0" fontId="0" fillId="0" borderId="0"/>
    <xf numFmtId="0" fontId="3" fillId="0" borderId="0"/>
    <xf numFmtId="0" fontId="4" fillId="0" borderId="0"/>
    <xf numFmtId="0" fontId="2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2" applyNumberFormat="0" applyFon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0" fontId="0" fillId="0" borderId="0" xfId="384" applyNumberFormat="1" applyFont="1"/>
    <xf numFmtId="10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9" fillId="17" borderId="12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9" fontId="0" fillId="0" borderId="0" xfId="0" applyNumberFormat="1"/>
    <xf numFmtId="10" fontId="0" fillId="0" borderId="0" xfId="384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9" fillId="16" borderId="9" xfId="0" applyFont="1" applyFill="1" applyBorder="1" applyAlignment="1">
      <alignment horizontal="center" vertical="center"/>
    </xf>
    <xf numFmtId="0" fontId="9" fillId="16" borderId="27" xfId="0" applyFont="1" applyFill="1" applyBorder="1" applyAlignment="1">
      <alignment horizontal="center" vertical="center"/>
    </xf>
    <xf numFmtId="14" fontId="0" fillId="0" borderId="0" xfId="0" applyNumberFormat="1" applyBorder="1"/>
    <xf numFmtId="168" fontId="10" fillId="0" borderId="0" xfId="0" applyNumberFormat="1" applyFont="1" applyFill="1" applyBorder="1" applyAlignment="1">
      <alignment horizontal="right" vertical="center"/>
    </xf>
    <xf numFmtId="0" fontId="0" fillId="22" borderId="0" xfId="0" applyFill="1" applyBorder="1" applyAlignment="1">
      <alignment horizontal="left" vertical="center"/>
    </xf>
    <xf numFmtId="2" fontId="0" fillId="22" borderId="0" xfId="384" applyNumberFormat="1" applyFont="1" applyFill="1" applyBorder="1" applyAlignment="1">
      <alignment horizontal="center" vertical="center"/>
    </xf>
    <xf numFmtId="4" fontId="0" fillId="22" borderId="0" xfId="384" applyNumberFormat="1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0" fillId="22" borderId="12" xfId="0" applyFill="1" applyBorder="1"/>
    <xf numFmtId="0" fontId="0" fillId="22" borderId="0" xfId="0" applyFill="1" applyBorder="1"/>
    <xf numFmtId="0" fontId="0" fillId="22" borderId="17" xfId="0" applyFill="1" applyBorder="1"/>
    <xf numFmtId="0" fontId="1" fillId="22" borderId="12" xfId="0" applyFont="1" applyFill="1" applyBorder="1" applyAlignment="1">
      <alignment horizontal="center" vertical="center"/>
    </xf>
    <xf numFmtId="4" fontId="0" fillId="22" borderId="17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/>
    <xf numFmtId="0" fontId="0" fillId="0" borderId="0" xfId="0" applyBorder="1"/>
    <xf numFmtId="0" fontId="0" fillId="0" borderId="17" xfId="0" applyBorder="1"/>
    <xf numFmtId="0" fontId="0" fillId="0" borderId="17" xfId="0" applyFill="1" applyBorder="1"/>
    <xf numFmtId="0" fontId="9" fillId="17" borderId="12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9" fillId="17" borderId="17" xfId="0" applyFont="1" applyFill="1" applyBorder="1" applyAlignment="1">
      <alignment horizontal="center"/>
    </xf>
    <xf numFmtId="0" fontId="0" fillId="19" borderId="9" xfId="0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0" fillId="19" borderId="2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4" fontId="0" fillId="21" borderId="8" xfId="0" applyNumberFormat="1" applyFill="1" applyBorder="1" applyAlignment="1">
      <alignment horizontal="right" vertical="center"/>
    </xf>
    <xf numFmtId="10" fontId="0" fillId="21" borderId="27" xfId="0" applyNumberFormat="1" applyFill="1" applyBorder="1" applyAlignment="1">
      <alignment horizontal="center" vertical="center"/>
    </xf>
    <xf numFmtId="4" fontId="0" fillId="21" borderId="27" xfId="0" applyNumberFormat="1" applyFill="1" applyBorder="1" applyAlignment="1">
      <alignment horizontal="right" vertical="center"/>
    </xf>
    <xf numFmtId="4" fontId="1" fillId="21" borderId="27" xfId="0" applyNumberFormat="1" applyFont="1" applyFill="1" applyBorder="1" applyAlignment="1">
      <alignment horizontal="right" vertical="center"/>
    </xf>
    <xf numFmtId="0" fontId="0" fillId="20" borderId="33" xfId="0" applyFill="1" applyBorder="1" applyAlignment="1">
      <alignment horizontal="center" vertical="center"/>
    </xf>
    <xf numFmtId="10" fontId="0" fillId="0" borderId="17" xfId="384" applyNumberFormat="1" applyFont="1" applyFill="1" applyBorder="1"/>
    <xf numFmtId="4" fontId="0" fillId="17" borderId="1" xfId="384" applyNumberFormat="1" applyFont="1" applyFill="1" applyBorder="1" applyAlignment="1">
      <alignment horizontal="right" vertical="center"/>
    </xf>
    <xf numFmtId="0" fontId="0" fillId="23" borderId="33" xfId="0" applyFill="1" applyBorder="1"/>
    <xf numFmtId="0" fontId="0" fillId="23" borderId="33" xfId="0" applyFill="1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0" fontId="1" fillId="19" borderId="15" xfId="384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ill="1"/>
    <xf numFmtId="4" fontId="0" fillId="21" borderId="11" xfId="0" applyNumberFormat="1" applyFill="1" applyBorder="1" applyAlignment="1">
      <alignment horizontal="right" vertical="center"/>
    </xf>
    <xf numFmtId="4" fontId="0" fillId="21" borderId="29" xfId="0" applyNumberFormat="1" applyFill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4" fontId="1" fillId="21" borderId="9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right" vertical="center"/>
    </xf>
    <xf numFmtId="10" fontId="0" fillId="0" borderId="0" xfId="384" applyNumberFormat="1" applyFont="1" applyFill="1" applyBorder="1" applyAlignment="1">
      <alignment horizontal="center" vertical="center"/>
    </xf>
    <xf numFmtId="10" fontId="0" fillId="21" borderId="27" xfId="38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0" fontId="0" fillId="0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/>
    <xf numFmtId="0" fontId="1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0" fillId="0" borderId="0" xfId="384" applyNumberFormat="1" applyFont="1" applyFill="1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19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4" fontId="0" fillId="0" borderId="0" xfId="384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 horizontal="right" vertical="center"/>
    </xf>
    <xf numFmtId="14" fontId="0" fillId="24" borderId="4" xfId="0" applyNumberFormat="1" applyFill="1" applyBorder="1" applyAlignment="1">
      <alignment horizontal="left" vertical="center"/>
    </xf>
    <xf numFmtId="14" fontId="0" fillId="24" borderId="38" xfId="0" applyNumberFormat="1" applyFill="1" applyBorder="1" applyAlignment="1">
      <alignment horizontal="left" vertical="center"/>
    </xf>
    <xf numFmtId="4" fontId="0" fillId="24" borderId="38" xfId="0" applyNumberFormat="1" applyFill="1" applyBorder="1" applyAlignment="1">
      <alignment horizontal="left" vertical="center"/>
    </xf>
    <xf numFmtId="0" fontId="0" fillId="24" borderId="28" xfId="0" applyFill="1" applyBorder="1" applyAlignment="1">
      <alignment horizontal="left" vertical="center"/>
    </xf>
    <xf numFmtId="0" fontId="0" fillId="24" borderId="39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1" borderId="1" xfId="0" applyNumberFormat="1" applyFill="1" applyBorder="1" applyAlignment="1">
      <alignment horizontal="right" vertical="center"/>
    </xf>
    <xf numFmtId="4" fontId="0" fillId="21" borderId="16" xfId="0" applyNumberFormat="1" applyFill="1" applyBorder="1" applyAlignment="1">
      <alignment horizontal="right" vertical="center"/>
    </xf>
    <xf numFmtId="4" fontId="0" fillId="21" borderId="15" xfId="0" applyNumberFormat="1" applyFill="1" applyBorder="1"/>
    <xf numFmtId="4" fontId="0" fillId="21" borderId="7" xfId="0" applyNumberFormat="1" applyFill="1" applyBorder="1"/>
    <xf numFmtId="4" fontId="0" fillId="0" borderId="24" xfId="0" applyNumberFormat="1" applyFill="1" applyBorder="1" applyAlignment="1">
      <alignment horizontal="right" vertical="center"/>
    </xf>
    <xf numFmtId="1" fontId="3" fillId="0" borderId="44" xfId="0" applyNumberFormat="1" applyFont="1" applyBorder="1" applyAlignment="1">
      <alignment horizontal="center" vertical="center"/>
    </xf>
    <xf numFmtId="10" fontId="0" fillId="19" borderId="27" xfId="384" applyNumberFormat="1" applyFont="1" applyFill="1" applyBorder="1" applyAlignment="1">
      <alignment horizontal="center"/>
    </xf>
    <xf numFmtId="10" fontId="0" fillId="21" borderId="49" xfId="384" applyNumberFormat="1" applyFont="1" applyFill="1" applyBorder="1" applyAlignment="1">
      <alignment horizontal="center" vertical="center" wrapText="1"/>
    </xf>
    <xf numFmtId="10" fontId="0" fillId="21" borderId="36" xfId="384" applyNumberFormat="1" applyFont="1" applyFill="1" applyBorder="1" applyAlignment="1">
      <alignment horizontal="center" vertical="center"/>
    </xf>
    <xf numFmtId="0" fontId="9" fillId="23" borderId="27" xfId="0" applyFont="1" applyFill="1" applyBorder="1" applyAlignment="1" applyProtection="1">
      <alignment horizontal="center" vertical="center"/>
      <protection locked="0"/>
    </xf>
    <xf numFmtId="49" fontId="10" fillId="23" borderId="30" xfId="0" applyNumberFormat="1" applyFont="1" applyFill="1" applyBorder="1" applyAlignment="1" applyProtection="1">
      <alignment horizontal="center" vertical="center"/>
      <protection locked="0"/>
    </xf>
    <xf numFmtId="49" fontId="10" fillId="23" borderId="31" xfId="0" applyNumberFormat="1" applyFont="1" applyFill="1" applyBorder="1" applyAlignment="1" applyProtection="1">
      <alignment horizontal="center" vertical="center"/>
      <protection locked="0"/>
    </xf>
    <xf numFmtId="49" fontId="10" fillId="23" borderId="32" xfId="0" applyNumberFormat="1" applyFont="1" applyFill="1" applyBorder="1" applyAlignment="1" applyProtection="1">
      <alignment horizontal="center" vertical="center"/>
      <protection locked="0"/>
    </xf>
    <xf numFmtId="4" fontId="0" fillId="23" borderId="24" xfId="384" applyNumberFormat="1" applyFont="1" applyFill="1" applyBorder="1" applyAlignment="1" applyProtection="1">
      <alignment horizontal="right"/>
      <protection locked="0"/>
    </xf>
    <xf numFmtId="4" fontId="0" fillId="23" borderId="45" xfId="384" applyNumberFormat="1" applyFont="1" applyFill="1" applyBorder="1" applyAlignment="1" applyProtection="1">
      <alignment horizontal="right"/>
      <protection locked="0"/>
    </xf>
    <xf numFmtId="49" fontId="10" fillId="23" borderId="46" xfId="0" applyNumberFormat="1" applyFont="1" applyFill="1" applyBorder="1" applyAlignment="1" applyProtection="1">
      <alignment horizontal="center" vertical="center"/>
      <protection locked="0"/>
    </xf>
    <xf numFmtId="10" fontId="0" fillId="21" borderId="10" xfId="384" applyNumberFormat="1" applyFont="1" applyFill="1" applyBorder="1" applyAlignment="1">
      <alignment horizontal="center" vertical="center"/>
    </xf>
    <xf numFmtId="10" fontId="0" fillId="21" borderId="1" xfId="384" applyNumberFormat="1" applyFont="1" applyFill="1" applyBorder="1" applyAlignment="1">
      <alignment horizontal="center" vertical="center"/>
    </xf>
    <xf numFmtId="14" fontId="9" fillId="23" borderId="27" xfId="0" applyNumberFormat="1" applyFont="1" applyFill="1" applyBorder="1" applyAlignment="1" applyProtection="1">
      <alignment horizontal="center" vertical="center"/>
      <protection locked="0"/>
    </xf>
    <xf numFmtId="4" fontId="0" fillId="23" borderId="10" xfId="0" applyNumberFormat="1" applyFill="1" applyBorder="1" applyAlignment="1" applyProtection="1">
      <alignment horizontal="right" vertical="center"/>
      <protection locked="0"/>
    </xf>
    <xf numFmtId="14" fontId="0" fillId="23" borderId="5" xfId="0" applyNumberFormat="1" applyFill="1" applyBorder="1" applyAlignment="1" applyProtection="1">
      <alignment horizontal="center" vertical="center"/>
      <protection locked="0"/>
    </xf>
    <xf numFmtId="4" fontId="0" fillId="23" borderId="1" xfId="0" applyNumberFormat="1" applyFill="1" applyBorder="1" applyAlignment="1" applyProtection="1">
      <alignment horizontal="right" vertical="center"/>
      <protection locked="0"/>
    </xf>
    <xf numFmtId="0" fontId="0" fillId="23" borderId="15" xfId="0" applyFill="1" applyBorder="1" applyAlignment="1" applyProtection="1">
      <alignment horizontal="center" vertical="center"/>
      <protection locked="0"/>
    </xf>
    <xf numFmtId="4" fontId="0" fillId="23" borderId="16" xfId="0" applyNumberFormat="1" applyFill="1" applyBorder="1" applyAlignment="1" applyProtection="1">
      <alignment horizontal="right" vertical="center"/>
      <protection locked="0"/>
    </xf>
    <xf numFmtId="0" fontId="0" fillId="23" borderId="7" xfId="0" applyFill="1" applyBorder="1" applyAlignment="1" applyProtection="1">
      <alignment horizontal="center" vertical="center"/>
      <protection locked="0"/>
    </xf>
    <xf numFmtId="14" fontId="0" fillId="23" borderId="15" xfId="0" applyNumberFormat="1" applyFill="1" applyBorder="1" applyAlignment="1" applyProtection="1">
      <alignment horizontal="center" vertical="center"/>
      <protection locked="0"/>
    </xf>
    <xf numFmtId="0" fontId="0" fillId="23" borderId="15" xfId="0" applyFill="1" applyBorder="1" applyProtection="1">
      <protection locked="0"/>
    </xf>
    <xf numFmtId="0" fontId="0" fillId="23" borderId="7" xfId="0" applyFill="1" applyBorder="1" applyProtection="1">
      <protection locked="0"/>
    </xf>
    <xf numFmtId="10" fontId="0" fillId="21" borderId="16" xfId="384" applyNumberFormat="1" applyFont="1" applyFill="1" applyBorder="1" applyAlignment="1">
      <alignment horizontal="center" vertical="center"/>
    </xf>
    <xf numFmtId="14" fontId="0" fillId="23" borderId="7" xfId="0" applyNumberFormat="1" applyFill="1" applyBorder="1" applyAlignment="1" applyProtection="1">
      <alignment horizontal="center" vertical="center"/>
      <protection locked="0"/>
    </xf>
    <xf numFmtId="4" fontId="1" fillId="23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/>
    </xf>
    <xf numFmtId="0" fontId="1" fillId="19" borderId="9" xfId="0" applyFont="1" applyFill="1" applyBorder="1" applyAlignment="1">
      <alignment horizontal="center" vertical="center"/>
    </xf>
    <xf numFmtId="4" fontId="0" fillId="23" borderId="1" xfId="0" applyNumberForma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4" fontId="0" fillId="23" borderId="10" xfId="0" applyNumberFormat="1" applyFill="1" applyBorder="1" applyAlignment="1" applyProtection="1">
      <alignment horizontal="right" vertical="center"/>
      <protection locked="0"/>
    </xf>
    <xf numFmtId="0" fontId="0" fillId="19" borderId="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23" borderId="16" xfId="0" applyNumberFormat="1" applyFill="1" applyBorder="1" applyAlignment="1" applyProtection="1">
      <alignment horizontal="right" vertical="center"/>
      <protection locked="0"/>
    </xf>
    <xf numFmtId="0" fontId="9" fillId="16" borderId="9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0" borderId="12" xfId="0" applyFill="1" applyBorder="1"/>
    <xf numFmtId="0" fontId="0" fillId="0" borderId="0" xfId="0" applyFill="1" applyBorder="1"/>
    <xf numFmtId="0" fontId="9" fillId="16" borderId="9" xfId="0" applyFont="1" applyFill="1" applyBorder="1" applyAlignment="1">
      <alignment horizontal="center" vertical="center"/>
    </xf>
    <xf numFmtId="10" fontId="0" fillId="21" borderId="24" xfId="384" applyNumberFormat="1" applyFont="1" applyFill="1" applyBorder="1" applyAlignment="1">
      <alignment horizontal="center" vertical="center"/>
    </xf>
    <xf numFmtId="4" fontId="0" fillId="17" borderId="34" xfId="384" applyNumberFormat="1" applyFont="1" applyFill="1" applyBorder="1" applyAlignment="1">
      <alignment horizontal="right" vertical="center"/>
    </xf>
    <xf numFmtId="4" fontId="0" fillId="0" borderId="45" xfId="0" applyNumberFormat="1" applyFill="1" applyBorder="1" applyAlignment="1">
      <alignment vertical="center"/>
    </xf>
    <xf numFmtId="10" fontId="0" fillId="21" borderId="45" xfId="384" applyNumberFormat="1" applyFont="1" applyFill="1" applyBorder="1" applyAlignment="1">
      <alignment horizontal="center" vertical="center"/>
    </xf>
    <xf numFmtId="10" fontId="1" fillId="19" borderId="9" xfId="384" applyNumberFormat="1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4" fontId="0" fillId="17" borderId="51" xfId="384" applyNumberFormat="1" applyFont="1" applyFill="1" applyBorder="1" applyAlignment="1">
      <alignment horizontal="right" vertical="center"/>
    </xf>
    <xf numFmtId="4" fontId="0" fillId="0" borderId="52" xfId="0" applyNumberFormat="1" applyFill="1" applyBorder="1" applyAlignment="1">
      <alignment horizontal="right" vertical="center"/>
    </xf>
    <xf numFmtId="10" fontId="0" fillId="21" borderId="52" xfId="384" applyNumberFormat="1" applyFont="1" applyFill="1" applyBorder="1" applyAlignment="1">
      <alignment horizontal="center" vertical="center"/>
    </xf>
    <xf numFmtId="4" fontId="10" fillId="21" borderId="9" xfId="0" applyNumberFormat="1" applyFont="1" applyFill="1" applyBorder="1" applyAlignment="1">
      <alignment horizontal="right" vertical="center"/>
    </xf>
    <xf numFmtId="4" fontId="0" fillId="21" borderId="11" xfId="0" applyNumberFormat="1" applyFill="1" applyBorder="1" applyAlignment="1">
      <alignment vertical="center"/>
    </xf>
    <xf numFmtId="4" fontId="0" fillId="23" borderId="52" xfId="384" applyNumberFormat="1" applyFont="1" applyFill="1" applyBorder="1" applyAlignment="1" applyProtection="1">
      <alignment horizontal="right"/>
      <protection locked="0"/>
    </xf>
    <xf numFmtId="4" fontId="10" fillId="21" borderId="27" xfId="0" applyNumberFormat="1" applyFont="1" applyFill="1" applyBorder="1" applyAlignment="1">
      <alignment horizontal="right" vertical="center"/>
    </xf>
    <xf numFmtId="0" fontId="10" fillId="15" borderId="26" xfId="0" applyFont="1" applyFill="1" applyBorder="1" applyAlignment="1">
      <alignment horizontal="left" vertical="center"/>
    </xf>
    <xf numFmtId="0" fontId="10" fillId="15" borderId="9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15" borderId="26" xfId="0" applyFont="1" applyFill="1" applyBorder="1" applyAlignment="1">
      <alignment horizontal="left"/>
    </xf>
    <xf numFmtId="0" fontId="1" fillId="15" borderId="9" xfId="0" applyFont="1" applyFill="1" applyBorder="1" applyAlignment="1">
      <alignment horizontal="left"/>
    </xf>
    <xf numFmtId="0" fontId="1" fillId="15" borderId="27" xfId="0" applyFont="1" applyFill="1" applyBorder="1" applyAlignment="1">
      <alignment horizontal="left"/>
    </xf>
    <xf numFmtId="0" fontId="5" fillId="18" borderId="26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left"/>
    </xf>
    <xf numFmtId="10" fontId="3" fillId="0" borderId="34" xfId="0" applyNumberFormat="1" applyFont="1" applyBorder="1" applyAlignment="1">
      <alignment horizontal="left"/>
    </xf>
    <xf numFmtId="10" fontId="3" fillId="0" borderId="51" xfId="0" applyNumberFormat="1" applyFont="1" applyBorder="1" applyAlignment="1">
      <alignment horizontal="left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0" fontId="12" fillId="21" borderId="18" xfId="384" applyNumberFormat="1" applyFont="1" applyFill="1" applyBorder="1" applyAlignment="1">
      <alignment horizontal="center" vertical="center"/>
    </xf>
    <xf numFmtId="10" fontId="12" fillId="21" borderId="20" xfId="384" applyNumberFormat="1" applyFont="1" applyFill="1" applyBorder="1" applyAlignment="1">
      <alignment horizontal="center" vertical="center"/>
    </xf>
    <xf numFmtId="0" fontId="9" fillId="15" borderId="26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center" vertical="center"/>
    </xf>
    <xf numFmtId="0" fontId="9" fillId="23" borderId="11" xfId="0" applyFont="1" applyFill="1" applyBorder="1" applyAlignment="1" applyProtection="1">
      <alignment horizontal="left" vertical="center"/>
      <protection locked="0"/>
    </xf>
    <xf numFmtId="0" fontId="9" fillId="23" borderId="8" xfId="0" applyFont="1" applyFill="1" applyBorder="1" applyAlignment="1" applyProtection="1">
      <alignment horizontal="left" vertical="center"/>
      <protection locked="0"/>
    </xf>
    <xf numFmtId="0" fontId="9" fillId="23" borderId="29" xfId="0" applyFont="1" applyFill="1" applyBorder="1" applyAlignment="1" applyProtection="1">
      <alignment horizontal="left" vertical="center"/>
      <protection locked="0"/>
    </xf>
    <xf numFmtId="0" fontId="9" fillId="16" borderId="26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left" vertical="center"/>
    </xf>
    <xf numFmtId="0" fontId="1" fillId="15" borderId="4" xfId="0" applyFont="1" applyFill="1" applyBorder="1" applyAlignment="1">
      <alignment horizontal="left"/>
    </xf>
    <xf numFmtId="0" fontId="1" fillId="15" borderId="10" xfId="0" applyFont="1" applyFill="1" applyBorder="1" applyAlignment="1">
      <alignment horizontal="left"/>
    </xf>
    <xf numFmtId="0" fontId="1" fillId="15" borderId="5" xfId="0" applyFont="1" applyFill="1" applyBorder="1" applyAlignment="1">
      <alignment horizontal="left"/>
    </xf>
    <xf numFmtId="0" fontId="5" fillId="18" borderId="14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7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justify" vertical="justify" wrapText="1"/>
    </xf>
    <xf numFmtId="0" fontId="1" fillId="15" borderId="22" xfId="0" applyFont="1" applyFill="1" applyBorder="1" applyAlignment="1">
      <alignment horizontal="justify" vertical="justify" wrapText="1"/>
    </xf>
    <xf numFmtId="0" fontId="1" fillId="15" borderId="12" xfId="0" applyFont="1" applyFill="1" applyBorder="1" applyAlignment="1">
      <alignment horizontal="justify" vertical="justify" wrapText="1"/>
    </xf>
    <xf numFmtId="0" fontId="1" fillId="15" borderId="17" xfId="0" applyFont="1" applyFill="1" applyBorder="1" applyAlignment="1">
      <alignment horizontal="justify" vertical="justify" wrapText="1"/>
    </xf>
    <xf numFmtId="0" fontId="1" fillId="15" borderId="0" xfId="0" applyFont="1" applyFill="1" applyBorder="1" applyAlignment="1">
      <alignment horizontal="justify" vertical="justify" wrapText="1"/>
    </xf>
    <xf numFmtId="0" fontId="1" fillId="15" borderId="19" xfId="0" applyFont="1" applyFill="1" applyBorder="1" applyAlignment="1">
      <alignment horizontal="justify" vertical="justify" wrapText="1"/>
    </xf>
    <xf numFmtId="0" fontId="1" fillId="15" borderId="20" xfId="0" applyFont="1" applyFill="1" applyBorder="1" applyAlignment="1">
      <alignment horizontal="justify" vertical="justify" wrapText="1"/>
    </xf>
    <xf numFmtId="0" fontId="1" fillId="15" borderId="18" xfId="0" applyFont="1" applyFill="1" applyBorder="1" applyAlignment="1">
      <alignment horizontal="justify" vertical="justify" wrapText="1"/>
    </xf>
    <xf numFmtId="0" fontId="1" fillId="19" borderId="32" xfId="0" applyFont="1" applyFill="1" applyBorder="1" applyAlignment="1">
      <alignment horizontal="center" vertical="center"/>
    </xf>
    <xf numFmtId="10" fontId="12" fillId="21" borderId="47" xfId="384" applyNumberFormat="1" applyFont="1" applyFill="1" applyBorder="1" applyAlignment="1">
      <alignment horizontal="center" vertical="center"/>
    </xf>
    <xf numFmtId="10" fontId="12" fillId="21" borderId="48" xfId="384" applyNumberFormat="1" applyFont="1" applyFill="1" applyBorder="1" applyAlignment="1">
      <alignment horizontal="center" vertical="center"/>
    </xf>
    <xf numFmtId="10" fontId="3" fillId="0" borderId="34" xfId="0" applyNumberFormat="1" applyFont="1" applyBorder="1" applyAlignment="1">
      <alignment horizontal="left" vertical="center"/>
    </xf>
    <xf numFmtId="0" fontId="0" fillId="24" borderId="4" xfId="0" applyFill="1" applyBorder="1" applyAlignment="1">
      <alignment horizontal="justify" vertical="justify" wrapText="1"/>
    </xf>
    <xf numFmtId="0" fontId="0" fillId="24" borderId="10" xfId="0" applyFill="1" applyBorder="1" applyAlignment="1">
      <alignment horizontal="justify" vertical="justify" wrapText="1"/>
    </xf>
    <xf numFmtId="0" fontId="0" fillId="24" borderId="5" xfId="0" applyFill="1" applyBorder="1" applyAlignment="1">
      <alignment horizontal="justify" vertical="justify" wrapText="1"/>
    </xf>
    <xf numFmtId="0" fontId="0" fillId="24" borderId="6" xfId="0" applyFill="1" applyBorder="1" applyAlignment="1">
      <alignment horizontal="justify" vertical="justify" wrapText="1"/>
    </xf>
    <xf numFmtId="0" fontId="0" fillId="24" borderId="16" xfId="0" applyFill="1" applyBorder="1" applyAlignment="1">
      <alignment horizontal="justify" vertical="justify" wrapText="1"/>
    </xf>
    <xf numFmtId="0" fontId="0" fillId="24" borderId="7" xfId="0" applyFill="1" applyBorder="1" applyAlignment="1">
      <alignment horizontal="justify" vertical="justify" wrapText="1"/>
    </xf>
    <xf numFmtId="4" fontId="0" fillId="21" borderId="26" xfId="0" applyNumberFormat="1" applyFill="1" applyBorder="1" applyAlignment="1">
      <alignment horizontal="center" vertical="center"/>
    </xf>
    <xf numFmtId="4" fontId="0" fillId="21" borderId="9" xfId="0" applyNumberForma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left" vertical="center"/>
    </xf>
    <xf numFmtId="10" fontId="3" fillId="0" borderId="51" xfId="0" applyNumberFormat="1" applyFont="1" applyBorder="1" applyAlignment="1">
      <alignment horizontal="left" vertical="center"/>
    </xf>
    <xf numFmtId="0" fontId="1" fillId="15" borderId="26" xfId="0" applyFont="1" applyFill="1" applyBorder="1" applyAlignment="1">
      <alignment horizontal="left" vertical="center"/>
    </xf>
    <xf numFmtId="0" fontId="1" fillId="15" borderId="9" xfId="0" applyFont="1" applyFill="1" applyBorder="1" applyAlignment="1">
      <alignment horizontal="left" vertical="center"/>
    </xf>
    <xf numFmtId="0" fontId="1" fillId="15" borderId="27" xfId="0" applyFont="1" applyFill="1" applyBorder="1" applyAlignment="1">
      <alignment horizontal="left" vertical="center"/>
    </xf>
    <xf numFmtId="0" fontId="0" fillId="0" borderId="12" xfId="0" applyFill="1" applyBorder="1"/>
    <xf numFmtId="0" fontId="0" fillId="0" borderId="0" xfId="0" applyFill="1" applyBorder="1"/>
    <xf numFmtId="0" fontId="0" fillId="24" borderId="23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1" fillId="19" borderId="40" xfId="0" applyFont="1" applyFill="1" applyBorder="1" applyAlignment="1">
      <alignment horizontal="center" vertical="center" wrapText="1"/>
    </xf>
    <xf numFmtId="0" fontId="1" fillId="19" borderId="41" xfId="0" applyFont="1" applyFill="1" applyBorder="1" applyAlignment="1">
      <alignment horizontal="center" vertical="center" wrapText="1"/>
    </xf>
    <xf numFmtId="10" fontId="12" fillId="21" borderId="40" xfId="384" applyNumberFormat="1" applyFont="1" applyFill="1" applyBorder="1" applyAlignment="1">
      <alignment horizontal="center" vertical="center"/>
    </xf>
    <xf numFmtId="10" fontId="12" fillId="21" borderId="35" xfId="384" applyNumberFormat="1" applyFont="1" applyFill="1" applyBorder="1" applyAlignment="1">
      <alignment horizontal="center" vertical="center"/>
    </xf>
    <xf numFmtId="10" fontId="12" fillId="21" borderId="41" xfId="384" applyNumberFormat="1" applyFont="1" applyFill="1" applyBorder="1" applyAlignment="1">
      <alignment horizontal="center" vertical="center"/>
    </xf>
    <xf numFmtId="9" fontId="0" fillId="0" borderId="12" xfId="384" applyFont="1" applyBorder="1" applyAlignment="1">
      <alignment wrapText="1"/>
    </xf>
    <xf numFmtId="9" fontId="0" fillId="0" borderId="0" xfId="384" applyFont="1" applyBorder="1" applyAlignment="1">
      <alignment wrapText="1"/>
    </xf>
    <xf numFmtId="9" fontId="0" fillId="0" borderId="17" xfId="384" applyFont="1" applyBorder="1" applyAlignment="1">
      <alignment wrapText="1"/>
    </xf>
    <xf numFmtId="0" fontId="9" fillId="23" borderId="9" xfId="0" applyFont="1" applyFill="1" applyBorder="1" applyAlignment="1" applyProtection="1">
      <alignment horizontal="left" vertical="center"/>
      <protection locked="0"/>
    </xf>
    <xf numFmtId="0" fontId="9" fillId="16" borderId="3" xfId="0" applyFont="1" applyFill="1" applyBorder="1" applyAlignment="1">
      <alignment horizontal="left" vertical="center"/>
    </xf>
    <xf numFmtId="0" fontId="9" fillId="16" borderId="8" xfId="0" applyFont="1" applyFill="1" applyBorder="1" applyAlignment="1">
      <alignment horizontal="left" vertical="center"/>
    </xf>
    <xf numFmtId="0" fontId="9" fillId="16" borderId="29" xfId="0" applyFont="1" applyFill="1" applyBorder="1" applyAlignment="1">
      <alignment horizontal="left" vertical="center"/>
    </xf>
    <xf numFmtId="0" fontId="9" fillId="15" borderId="26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/>
    </xf>
    <xf numFmtId="0" fontId="9" fillId="15" borderId="27" xfId="0" applyFont="1" applyFill="1" applyBorder="1" applyAlignment="1">
      <alignment horizontal="center"/>
    </xf>
    <xf numFmtId="0" fontId="1" fillId="19" borderId="26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16" borderId="11" xfId="0" applyFont="1" applyFill="1" applyBorder="1" applyAlignment="1">
      <alignment horizontal="left" vertical="center"/>
    </xf>
    <xf numFmtId="4" fontId="1" fillId="19" borderId="9" xfId="0" applyNumberFormat="1" applyFont="1" applyFill="1" applyBorder="1" applyAlignment="1">
      <alignment horizontal="right" vertical="center"/>
    </xf>
    <xf numFmtId="0" fontId="1" fillId="19" borderId="9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9" borderId="26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4" fontId="0" fillId="23" borderId="10" xfId="0" applyNumberFormat="1" applyFill="1" applyBorder="1" applyAlignment="1" applyProtection="1">
      <alignment horizontal="right" vertical="center"/>
      <protection locked="0"/>
    </xf>
    <xf numFmtId="4" fontId="0" fillId="23" borderId="1" xfId="0" applyNumberFormat="1" applyFill="1" applyBorder="1" applyAlignment="1" applyProtection="1">
      <alignment horizontal="right" vertical="center"/>
      <protection locked="0"/>
    </xf>
    <xf numFmtId="0" fontId="0" fillId="15" borderId="26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9" fillId="16" borderId="11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/>
    </xf>
    <xf numFmtId="0" fontId="9" fillId="16" borderId="2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23" borderId="16" xfId="0" applyNumberFormat="1" applyFill="1" applyBorder="1" applyAlignment="1" applyProtection="1">
      <alignment horizontal="right" vertical="center"/>
      <protection locked="0"/>
    </xf>
    <xf numFmtId="14" fontId="0" fillId="24" borderId="4" xfId="0" applyNumberFormat="1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14" fontId="0" fillId="24" borderId="14" xfId="0" applyNumberFormat="1" applyFill="1" applyBorder="1" applyAlignment="1">
      <alignment horizontal="center" vertical="center"/>
    </xf>
    <xf numFmtId="14" fontId="0" fillId="24" borderId="1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0" fontId="0" fillId="24" borderId="5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14" fontId="0" fillId="24" borderId="14" xfId="0" applyNumberFormat="1" applyFill="1" applyBorder="1" applyAlignment="1">
      <alignment horizontal="left" vertical="center"/>
    </xf>
    <xf numFmtId="14" fontId="0" fillId="24" borderId="1" xfId="0" applyNumberFormat="1" applyFill="1" applyBorder="1" applyAlignment="1">
      <alignment horizontal="left" vertical="center"/>
    </xf>
    <xf numFmtId="4" fontId="0" fillId="24" borderId="14" xfId="0" applyNumberFormat="1" applyFill="1" applyBorder="1" applyAlignment="1">
      <alignment horizontal="left" vertical="center"/>
    </xf>
    <xf numFmtId="4" fontId="0" fillId="24" borderId="1" xfId="0" applyNumberFormat="1" applyFill="1" applyBorder="1" applyAlignment="1">
      <alignment horizontal="left" vertical="center"/>
    </xf>
    <xf numFmtId="0" fontId="0" fillId="24" borderId="6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4" fontId="0" fillId="21" borderId="9" xfId="0" applyNumberForma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9" fontId="14" fillId="23" borderId="40" xfId="0" applyNumberFormat="1" applyFont="1" applyFill="1" applyBorder="1" applyAlignment="1" applyProtection="1">
      <alignment horizontal="center" vertical="center"/>
      <protection locked="0"/>
    </xf>
    <xf numFmtId="49" fontId="14" fillId="23" borderId="35" xfId="0" applyNumberFormat="1" applyFont="1" applyFill="1" applyBorder="1" applyAlignment="1" applyProtection="1">
      <alignment horizontal="center" vertical="center"/>
      <protection locked="0"/>
    </xf>
    <xf numFmtId="49" fontId="14" fillId="23" borderId="41" xfId="0" applyNumberFormat="1" applyFont="1" applyFill="1" applyBorder="1" applyAlignment="1" applyProtection="1">
      <alignment horizontal="center" vertical="center"/>
      <protection locked="0"/>
    </xf>
    <xf numFmtId="0" fontId="1" fillId="19" borderId="26" xfId="0" applyFont="1" applyFill="1" applyBorder="1" applyAlignment="1">
      <alignment horizontal="left" vertical="center"/>
    </xf>
    <xf numFmtId="0" fontId="1" fillId="19" borderId="9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15" borderId="9" xfId="0" applyFont="1" applyFill="1" applyBorder="1" applyAlignment="1">
      <alignment horizontal="center" vertical="center"/>
    </xf>
    <xf numFmtId="0" fontId="12" fillId="15" borderId="27" xfId="0" applyFont="1" applyFill="1" applyBorder="1" applyAlignment="1">
      <alignment horizontal="center" vertical="center"/>
    </xf>
    <xf numFmtId="0" fontId="13" fillId="15" borderId="26" xfId="0" applyFont="1" applyFill="1" applyBorder="1" applyAlignment="1">
      <alignment horizontal="center"/>
    </xf>
    <xf numFmtId="0" fontId="13" fillId="15" borderId="9" xfId="0" applyFont="1" applyFill="1" applyBorder="1" applyAlignment="1">
      <alignment horizontal="center"/>
    </xf>
    <xf numFmtId="0" fontId="13" fillId="15" borderId="27" xfId="0" applyFont="1" applyFill="1" applyBorder="1" applyAlignment="1">
      <alignment horizontal="center"/>
    </xf>
    <xf numFmtId="0" fontId="9" fillId="16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</cellXfs>
  <cellStyles count="397">
    <cellStyle name="20% - Ênfase1 2" xfId="4" xr:uid="{00000000-0005-0000-0000-000000000000}"/>
    <cellStyle name="20% - Ênfase2 2" xfId="5" xr:uid="{00000000-0005-0000-0000-000001000000}"/>
    <cellStyle name="20% - Ênfase3 2" xfId="6" xr:uid="{00000000-0005-0000-0000-000002000000}"/>
    <cellStyle name="20% - Ênfase4 2" xfId="7" xr:uid="{00000000-0005-0000-0000-000003000000}"/>
    <cellStyle name="20% - Ênfase5 2" xfId="8" xr:uid="{00000000-0005-0000-0000-000004000000}"/>
    <cellStyle name="20% - Ênfase6 2" xfId="9" xr:uid="{00000000-0005-0000-0000-000005000000}"/>
    <cellStyle name="40% - Ênfase1 2" xfId="10" xr:uid="{00000000-0005-0000-0000-000006000000}"/>
    <cellStyle name="40% - Ênfase2 2" xfId="11" xr:uid="{00000000-0005-0000-0000-000007000000}"/>
    <cellStyle name="40% - Ênfase3 2" xfId="12" xr:uid="{00000000-0005-0000-0000-000008000000}"/>
    <cellStyle name="40% - Ênfase4 2" xfId="13" xr:uid="{00000000-0005-0000-0000-000009000000}"/>
    <cellStyle name="40% - Ênfase5 2" xfId="14" xr:uid="{00000000-0005-0000-0000-00000A000000}"/>
    <cellStyle name="40% - Ênfase6 2" xfId="15" xr:uid="{00000000-0005-0000-0000-00000B000000}"/>
    <cellStyle name="Comma 2" xfId="16" xr:uid="{00000000-0005-0000-0000-00000C000000}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Moeda 2" xfId="17" xr:uid="{00000000-0005-0000-0000-000019000000}"/>
    <cellStyle name="Moeda 2 2" xfId="18" xr:uid="{00000000-0005-0000-0000-00001A000000}"/>
    <cellStyle name="Moeda 2 3" xfId="19" xr:uid="{00000000-0005-0000-0000-00001B000000}"/>
    <cellStyle name="Moeda 3" xfId="20" xr:uid="{00000000-0005-0000-0000-00001C000000}"/>
    <cellStyle name="Normal" xfId="0" builtinId="0"/>
    <cellStyle name="Normal 10 10" xfId="21" xr:uid="{00000000-0005-0000-0000-00001E000000}"/>
    <cellStyle name="Normal 10 11" xfId="22" xr:uid="{00000000-0005-0000-0000-00001F000000}"/>
    <cellStyle name="Normal 10 12" xfId="23" xr:uid="{00000000-0005-0000-0000-000020000000}"/>
    <cellStyle name="Normal 10 13" xfId="24" xr:uid="{00000000-0005-0000-0000-000021000000}"/>
    <cellStyle name="Normal 10 14" xfId="25" xr:uid="{00000000-0005-0000-0000-000022000000}"/>
    <cellStyle name="Normal 10 15" xfId="26" xr:uid="{00000000-0005-0000-0000-000023000000}"/>
    <cellStyle name="Normal 10 16" xfId="27" xr:uid="{00000000-0005-0000-0000-000024000000}"/>
    <cellStyle name="Normal 10 17" xfId="28" xr:uid="{00000000-0005-0000-0000-000025000000}"/>
    <cellStyle name="Normal 10 18" xfId="29" xr:uid="{00000000-0005-0000-0000-000026000000}"/>
    <cellStyle name="Normal 10 19" xfId="30" xr:uid="{00000000-0005-0000-0000-000027000000}"/>
    <cellStyle name="Normal 10 2" xfId="31" xr:uid="{00000000-0005-0000-0000-000028000000}"/>
    <cellStyle name="Normal 10 20" xfId="32" xr:uid="{00000000-0005-0000-0000-000029000000}"/>
    <cellStyle name="Normal 10 21" xfId="33" xr:uid="{00000000-0005-0000-0000-00002A000000}"/>
    <cellStyle name="Normal 10 22" xfId="34" xr:uid="{00000000-0005-0000-0000-00002B000000}"/>
    <cellStyle name="Normal 10 23" xfId="35" xr:uid="{00000000-0005-0000-0000-00002C000000}"/>
    <cellStyle name="Normal 10 24" xfId="36" xr:uid="{00000000-0005-0000-0000-00002D000000}"/>
    <cellStyle name="Normal 10 25" xfId="37" xr:uid="{00000000-0005-0000-0000-00002E000000}"/>
    <cellStyle name="Normal 10 26" xfId="38" xr:uid="{00000000-0005-0000-0000-00002F000000}"/>
    <cellStyle name="Normal 10 27" xfId="39" xr:uid="{00000000-0005-0000-0000-000030000000}"/>
    <cellStyle name="Normal 10 28" xfId="40" xr:uid="{00000000-0005-0000-0000-000031000000}"/>
    <cellStyle name="Normal 10 29" xfId="41" xr:uid="{00000000-0005-0000-0000-000032000000}"/>
    <cellStyle name="Normal 10 3" xfId="42" xr:uid="{00000000-0005-0000-0000-000033000000}"/>
    <cellStyle name="Normal 10 30" xfId="43" xr:uid="{00000000-0005-0000-0000-000034000000}"/>
    <cellStyle name="Normal 10 31" xfId="44" xr:uid="{00000000-0005-0000-0000-000035000000}"/>
    <cellStyle name="Normal 10 32" xfId="45" xr:uid="{00000000-0005-0000-0000-000036000000}"/>
    <cellStyle name="Normal 10 33" xfId="46" xr:uid="{00000000-0005-0000-0000-000037000000}"/>
    <cellStyle name="Normal 10 34" xfId="47" xr:uid="{00000000-0005-0000-0000-000038000000}"/>
    <cellStyle name="Normal 10 35" xfId="48" xr:uid="{00000000-0005-0000-0000-000039000000}"/>
    <cellStyle name="Normal 10 36" xfId="49" xr:uid="{00000000-0005-0000-0000-00003A000000}"/>
    <cellStyle name="Normal 10 37" xfId="50" xr:uid="{00000000-0005-0000-0000-00003B000000}"/>
    <cellStyle name="Normal 10 38" xfId="51" xr:uid="{00000000-0005-0000-0000-00003C000000}"/>
    <cellStyle name="Normal 10 39" xfId="52" xr:uid="{00000000-0005-0000-0000-00003D000000}"/>
    <cellStyle name="Normal 10 4" xfId="53" xr:uid="{00000000-0005-0000-0000-00003E000000}"/>
    <cellStyle name="Normal 10 5" xfId="54" xr:uid="{00000000-0005-0000-0000-00003F000000}"/>
    <cellStyle name="Normal 10 6" xfId="55" xr:uid="{00000000-0005-0000-0000-000040000000}"/>
    <cellStyle name="Normal 10 7" xfId="56" xr:uid="{00000000-0005-0000-0000-000041000000}"/>
    <cellStyle name="Normal 10 8" xfId="57" xr:uid="{00000000-0005-0000-0000-000042000000}"/>
    <cellStyle name="Normal 10 9" xfId="58" xr:uid="{00000000-0005-0000-0000-000043000000}"/>
    <cellStyle name="Normal 11 10" xfId="59" xr:uid="{00000000-0005-0000-0000-000044000000}"/>
    <cellStyle name="Normal 11 11" xfId="60" xr:uid="{00000000-0005-0000-0000-000045000000}"/>
    <cellStyle name="Normal 11 12" xfId="61" xr:uid="{00000000-0005-0000-0000-000046000000}"/>
    <cellStyle name="Normal 11 13" xfId="62" xr:uid="{00000000-0005-0000-0000-000047000000}"/>
    <cellStyle name="Normal 11 14" xfId="63" xr:uid="{00000000-0005-0000-0000-000048000000}"/>
    <cellStyle name="Normal 11 15" xfId="64" xr:uid="{00000000-0005-0000-0000-000049000000}"/>
    <cellStyle name="Normal 11 16" xfId="65" xr:uid="{00000000-0005-0000-0000-00004A000000}"/>
    <cellStyle name="Normal 11 17" xfId="66" xr:uid="{00000000-0005-0000-0000-00004B000000}"/>
    <cellStyle name="Normal 11 18" xfId="67" xr:uid="{00000000-0005-0000-0000-00004C000000}"/>
    <cellStyle name="Normal 11 19" xfId="68" xr:uid="{00000000-0005-0000-0000-00004D000000}"/>
    <cellStyle name="Normal 11 2" xfId="69" xr:uid="{00000000-0005-0000-0000-00004E000000}"/>
    <cellStyle name="Normal 11 20" xfId="70" xr:uid="{00000000-0005-0000-0000-00004F000000}"/>
    <cellStyle name="Normal 11 21" xfId="71" xr:uid="{00000000-0005-0000-0000-000050000000}"/>
    <cellStyle name="Normal 11 22" xfId="72" xr:uid="{00000000-0005-0000-0000-000051000000}"/>
    <cellStyle name="Normal 11 23" xfId="73" xr:uid="{00000000-0005-0000-0000-000052000000}"/>
    <cellStyle name="Normal 11 24" xfId="74" xr:uid="{00000000-0005-0000-0000-000053000000}"/>
    <cellStyle name="Normal 11 25" xfId="75" xr:uid="{00000000-0005-0000-0000-000054000000}"/>
    <cellStyle name="Normal 11 26" xfId="76" xr:uid="{00000000-0005-0000-0000-000055000000}"/>
    <cellStyle name="Normal 11 27" xfId="77" xr:uid="{00000000-0005-0000-0000-000056000000}"/>
    <cellStyle name="Normal 11 28" xfId="78" xr:uid="{00000000-0005-0000-0000-000057000000}"/>
    <cellStyle name="Normal 11 29" xfId="79" xr:uid="{00000000-0005-0000-0000-000058000000}"/>
    <cellStyle name="Normal 11 3" xfId="80" xr:uid="{00000000-0005-0000-0000-000059000000}"/>
    <cellStyle name="Normal 11 30" xfId="81" xr:uid="{00000000-0005-0000-0000-00005A000000}"/>
    <cellStyle name="Normal 11 31" xfId="82" xr:uid="{00000000-0005-0000-0000-00005B000000}"/>
    <cellStyle name="Normal 11 32" xfId="83" xr:uid="{00000000-0005-0000-0000-00005C000000}"/>
    <cellStyle name="Normal 11 33" xfId="84" xr:uid="{00000000-0005-0000-0000-00005D000000}"/>
    <cellStyle name="Normal 11 34" xfId="85" xr:uid="{00000000-0005-0000-0000-00005E000000}"/>
    <cellStyle name="Normal 11 35" xfId="86" xr:uid="{00000000-0005-0000-0000-00005F000000}"/>
    <cellStyle name="Normal 11 36" xfId="87" xr:uid="{00000000-0005-0000-0000-000060000000}"/>
    <cellStyle name="Normal 11 37" xfId="88" xr:uid="{00000000-0005-0000-0000-000061000000}"/>
    <cellStyle name="Normal 11 38" xfId="89" xr:uid="{00000000-0005-0000-0000-000062000000}"/>
    <cellStyle name="Normal 11 39" xfId="90" xr:uid="{00000000-0005-0000-0000-000063000000}"/>
    <cellStyle name="Normal 11 4" xfId="91" xr:uid="{00000000-0005-0000-0000-000064000000}"/>
    <cellStyle name="Normal 11 5" xfId="92" xr:uid="{00000000-0005-0000-0000-000065000000}"/>
    <cellStyle name="Normal 11 6" xfId="93" xr:uid="{00000000-0005-0000-0000-000066000000}"/>
    <cellStyle name="Normal 11 7" xfId="94" xr:uid="{00000000-0005-0000-0000-000067000000}"/>
    <cellStyle name="Normal 11 8" xfId="95" xr:uid="{00000000-0005-0000-0000-000068000000}"/>
    <cellStyle name="Normal 11 9" xfId="96" xr:uid="{00000000-0005-0000-0000-000069000000}"/>
    <cellStyle name="Normal 15" xfId="97" xr:uid="{00000000-0005-0000-0000-00006A000000}"/>
    <cellStyle name="Normal 16" xfId="98" xr:uid="{00000000-0005-0000-0000-00006B000000}"/>
    <cellStyle name="Normal 17" xfId="99" xr:uid="{00000000-0005-0000-0000-00006C000000}"/>
    <cellStyle name="Normal 2" xfId="1" xr:uid="{00000000-0005-0000-0000-00006D000000}"/>
    <cellStyle name="Normal 2 2" xfId="100" xr:uid="{00000000-0005-0000-0000-00006E000000}"/>
    <cellStyle name="Normal 2 3" xfId="101" xr:uid="{00000000-0005-0000-0000-00006F000000}"/>
    <cellStyle name="Normal 2 4" xfId="102" xr:uid="{00000000-0005-0000-0000-000070000000}"/>
    <cellStyle name="Normal 28" xfId="2" xr:uid="{00000000-0005-0000-0000-000071000000}"/>
    <cellStyle name="Normal 3" xfId="103" xr:uid="{00000000-0005-0000-0000-000072000000}"/>
    <cellStyle name="Normal 3 10" xfId="104" xr:uid="{00000000-0005-0000-0000-000073000000}"/>
    <cellStyle name="Normal 3 11" xfId="105" xr:uid="{00000000-0005-0000-0000-000074000000}"/>
    <cellStyle name="Normal 3 12" xfId="106" xr:uid="{00000000-0005-0000-0000-000075000000}"/>
    <cellStyle name="Normal 3 13" xfId="107" xr:uid="{00000000-0005-0000-0000-000076000000}"/>
    <cellStyle name="Normal 3 14" xfId="108" xr:uid="{00000000-0005-0000-0000-000077000000}"/>
    <cellStyle name="Normal 3 15" xfId="109" xr:uid="{00000000-0005-0000-0000-000078000000}"/>
    <cellStyle name="Normal 3 16" xfId="110" xr:uid="{00000000-0005-0000-0000-000079000000}"/>
    <cellStyle name="Normal 3 17" xfId="111" xr:uid="{00000000-0005-0000-0000-00007A000000}"/>
    <cellStyle name="Normal 3 18" xfId="112" xr:uid="{00000000-0005-0000-0000-00007B000000}"/>
    <cellStyle name="Normal 3 19" xfId="113" xr:uid="{00000000-0005-0000-0000-00007C000000}"/>
    <cellStyle name="Normal 3 2" xfId="114" xr:uid="{00000000-0005-0000-0000-00007D000000}"/>
    <cellStyle name="Normal 3 20" xfId="115" xr:uid="{00000000-0005-0000-0000-00007E000000}"/>
    <cellStyle name="Normal 3 21" xfId="116" xr:uid="{00000000-0005-0000-0000-00007F000000}"/>
    <cellStyle name="Normal 3 22" xfId="117" xr:uid="{00000000-0005-0000-0000-000080000000}"/>
    <cellStyle name="Normal 3 23" xfId="118" xr:uid="{00000000-0005-0000-0000-000081000000}"/>
    <cellStyle name="Normal 3 24" xfId="119" xr:uid="{00000000-0005-0000-0000-000082000000}"/>
    <cellStyle name="Normal 3 25" xfId="120" xr:uid="{00000000-0005-0000-0000-000083000000}"/>
    <cellStyle name="Normal 3 26" xfId="121" xr:uid="{00000000-0005-0000-0000-000084000000}"/>
    <cellStyle name="Normal 3 27" xfId="122" xr:uid="{00000000-0005-0000-0000-000085000000}"/>
    <cellStyle name="Normal 3 28" xfId="123" xr:uid="{00000000-0005-0000-0000-000086000000}"/>
    <cellStyle name="Normal 3 29" xfId="124" xr:uid="{00000000-0005-0000-0000-000087000000}"/>
    <cellStyle name="Normal 3 3" xfId="125" xr:uid="{00000000-0005-0000-0000-000088000000}"/>
    <cellStyle name="Normal 3 30" xfId="126" xr:uid="{00000000-0005-0000-0000-000089000000}"/>
    <cellStyle name="Normal 3 31" xfId="127" xr:uid="{00000000-0005-0000-0000-00008A000000}"/>
    <cellStyle name="Normal 3 32" xfId="128" xr:uid="{00000000-0005-0000-0000-00008B000000}"/>
    <cellStyle name="Normal 3 33" xfId="129" xr:uid="{00000000-0005-0000-0000-00008C000000}"/>
    <cellStyle name="Normal 3 34" xfId="130" xr:uid="{00000000-0005-0000-0000-00008D000000}"/>
    <cellStyle name="Normal 3 35" xfId="131" xr:uid="{00000000-0005-0000-0000-00008E000000}"/>
    <cellStyle name="Normal 3 36" xfId="132" xr:uid="{00000000-0005-0000-0000-00008F000000}"/>
    <cellStyle name="Normal 3 37" xfId="133" xr:uid="{00000000-0005-0000-0000-000090000000}"/>
    <cellStyle name="Normal 3 38" xfId="134" xr:uid="{00000000-0005-0000-0000-000091000000}"/>
    <cellStyle name="Normal 3 39" xfId="135" xr:uid="{00000000-0005-0000-0000-000092000000}"/>
    <cellStyle name="Normal 3 4" xfId="136" xr:uid="{00000000-0005-0000-0000-000093000000}"/>
    <cellStyle name="Normal 3 40" xfId="137" xr:uid="{00000000-0005-0000-0000-000094000000}"/>
    <cellStyle name="Normal 3 5" xfId="138" xr:uid="{00000000-0005-0000-0000-000095000000}"/>
    <cellStyle name="Normal 3 6" xfId="139" xr:uid="{00000000-0005-0000-0000-000096000000}"/>
    <cellStyle name="Normal 3 7" xfId="140" xr:uid="{00000000-0005-0000-0000-000097000000}"/>
    <cellStyle name="Normal 3 8" xfId="141" xr:uid="{00000000-0005-0000-0000-000098000000}"/>
    <cellStyle name="Normal 3 9" xfId="142" xr:uid="{00000000-0005-0000-0000-000099000000}"/>
    <cellStyle name="Normal 4" xfId="143" xr:uid="{00000000-0005-0000-0000-00009A000000}"/>
    <cellStyle name="Normal 4 10" xfId="144" xr:uid="{00000000-0005-0000-0000-00009B000000}"/>
    <cellStyle name="Normal 4 11" xfId="145" xr:uid="{00000000-0005-0000-0000-00009C000000}"/>
    <cellStyle name="Normal 4 12" xfId="146" xr:uid="{00000000-0005-0000-0000-00009D000000}"/>
    <cellStyle name="Normal 4 13" xfId="147" xr:uid="{00000000-0005-0000-0000-00009E000000}"/>
    <cellStyle name="Normal 4 14" xfId="148" xr:uid="{00000000-0005-0000-0000-00009F000000}"/>
    <cellStyle name="Normal 4 15" xfId="149" xr:uid="{00000000-0005-0000-0000-0000A0000000}"/>
    <cellStyle name="Normal 4 16" xfId="150" xr:uid="{00000000-0005-0000-0000-0000A1000000}"/>
    <cellStyle name="Normal 4 17" xfId="151" xr:uid="{00000000-0005-0000-0000-0000A2000000}"/>
    <cellStyle name="Normal 4 18" xfId="152" xr:uid="{00000000-0005-0000-0000-0000A3000000}"/>
    <cellStyle name="Normal 4 19" xfId="153" xr:uid="{00000000-0005-0000-0000-0000A4000000}"/>
    <cellStyle name="Normal 4 2" xfId="154" xr:uid="{00000000-0005-0000-0000-0000A5000000}"/>
    <cellStyle name="Normal 4 20" xfId="155" xr:uid="{00000000-0005-0000-0000-0000A6000000}"/>
    <cellStyle name="Normal 4 21" xfId="156" xr:uid="{00000000-0005-0000-0000-0000A7000000}"/>
    <cellStyle name="Normal 4 22" xfId="157" xr:uid="{00000000-0005-0000-0000-0000A8000000}"/>
    <cellStyle name="Normal 4 23" xfId="158" xr:uid="{00000000-0005-0000-0000-0000A9000000}"/>
    <cellStyle name="Normal 4 24" xfId="159" xr:uid="{00000000-0005-0000-0000-0000AA000000}"/>
    <cellStyle name="Normal 4 25" xfId="160" xr:uid="{00000000-0005-0000-0000-0000AB000000}"/>
    <cellStyle name="Normal 4 26" xfId="161" xr:uid="{00000000-0005-0000-0000-0000AC000000}"/>
    <cellStyle name="Normal 4 27" xfId="162" xr:uid="{00000000-0005-0000-0000-0000AD000000}"/>
    <cellStyle name="Normal 4 28" xfId="163" xr:uid="{00000000-0005-0000-0000-0000AE000000}"/>
    <cellStyle name="Normal 4 29" xfId="164" xr:uid="{00000000-0005-0000-0000-0000AF000000}"/>
    <cellStyle name="Normal 4 3" xfId="165" xr:uid="{00000000-0005-0000-0000-0000B0000000}"/>
    <cellStyle name="Normal 4 30" xfId="166" xr:uid="{00000000-0005-0000-0000-0000B1000000}"/>
    <cellStyle name="Normal 4 31" xfId="167" xr:uid="{00000000-0005-0000-0000-0000B2000000}"/>
    <cellStyle name="Normal 4 32" xfId="168" xr:uid="{00000000-0005-0000-0000-0000B3000000}"/>
    <cellStyle name="Normal 4 33" xfId="169" xr:uid="{00000000-0005-0000-0000-0000B4000000}"/>
    <cellStyle name="Normal 4 34" xfId="170" xr:uid="{00000000-0005-0000-0000-0000B5000000}"/>
    <cellStyle name="Normal 4 35" xfId="171" xr:uid="{00000000-0005-0000-0000-0000B6000000}"/>
    <cellStyle name="Normal 4 36" xfId="172" xr:uid="{00000000-0005-0000-0000-0000B7000000}"/>
    <cellStyle name="Normal 4 37" xfId="173" xr:uid="{00000000-0005-0000-0000-0000B8000000}"/>
    <cellStyle name="Normal 4 38" xfId="174" xr:uid="{00000000-0005-0000-0000-0000B9000000}"/>
    <cellStyle name="Normal 4 39" xfId="175" xr:uid="{00000000-0005-0000-0000-0000BA000000}"/>
    <cellStyle name="Normal 4 4" xfId="176" xr:uid="{00000000-0005-0000-0000-0000BB000000}"/>
    <cellStyle name="Normal 4 5" xfId="177" xr:uid="{00000000-0005-0000-0000-0000BC000000}"/>
    <cellStyle name="Normal 4 6" xfId="178" xr:uid="{00000000-0005-0000-0000-0000BD000000}"/>
    <cellStyle name="Normal 4 7" xfId="179" xr:uid="{00000000-0005-0000-0000-0000BE000000}"/>
    <cellStyle name="Normal 4 8" xfId="180" xr:uid="{00000000-0005-0000-0000-0000BF000000}"/>
    <cellStyle name="Normal 4 9" xfId="181" xr:uid="{00000000-0005-0000-0000-0000C0000000}"/>
    <cellStyle name="Normal 5" xfId="182" xr:uid="{00000000-0005-0000-0000-0000C1000000}"/>
    <cellStyle name="Normal 5 10" xfId="183" xr:uid="{00000000-0005-0000-0000-0000C2000000}"/>
    <cellStyle name="Normal 5 11" xfId="184" xr:uid="{00000000-0005-0000-0000-0000C3000000}"/>
    <cellStyle name="Normal 5 12" xfId="185" xr:uid="{00000000-0005-0000-0000-0000C4000000}"/>
    <cellStyle name="Normal 5 13" xfId="186" xr:uid="{00000000-0005-0000-0000-0000C5000000}"/>
    <cellStyle name="Normal 5 14" xfId="187" xr:uid="{00000000-0005-0000-0000-0000C6000000}"/>
    <cellStyle name="Normal 5 15" xfId="188" xr:uid="{00000000-0005-0000-0000-0000C7000000}"/>
    <cellStyle name="Normal 5 16" xfId="189" xr:uid="{00000000-0005-0000-0000-0000C8000000}"/>
    <cellStyle name="Normal 5 17" xfId="190" xr:uid="{00000000-0005-0000-0000-0000C9000000}"/>
    <cellStyle name="Normal 5 18" xfId="191" xr:uid="{00000000-0005-0000-0000-0000CA000000}"/>
    <cellStyle name="Normal 5 19" xfId="192" xr:uid="{00000000-0005-0000-0000-0000CB000000}"/>
    <cellStyle name="Normal 5 2" xfId="193" xr:uid="{00000000-0005-0000-0000-0000CC000000}"/>
    <cellStyle name="Normal 5 20" xfId="194" xr:uid="{00000000-0005-0000-0000-0000CD000000}"/>
    <cellStyle name="Normal 5 21" xfId="195" xr:uid="{00000000-0005-0000-0000-0000CE000000}"/>
    <cellStyle name="Normal 5 22" xfId="196" xr:uid="{00000000-0005-0000-0000-0000CF000000}"/>
    <cellStyle name="Normal 5 23" xfId="197" xr:uid="{00000000-0005-0000-0000-0000D0000000}"/>
    <cellStyle name="Normal 5 24" xfId="198" xr:uid="{00000000-0005-0000-0000-0000D1000000}"/>
    <cellStyle name="Normal 5 25" xfId="199" xr:uid="{00000000-0005-0000-0000-0000D2000000}"/>
    <cellStyle name="Normal 5 26" xfId="200" xr:uid="{00000000-0005-0000-0000-0000D3000000}"/>
    <cellStyle name="Normal 5 27" xfId="201" xr:uid="{00000000-0005-0000-0000-0000D4000000}"/>
    <cellStyle name="Normal 5 28" xfId="202" xr:uid="{00000000-0005-0000-0000-0000D5000000}"/>
    <cellStyle name="Normal 5 29" xfId="203" xr:uid="{00000000-0005-0000-0000-0000D6000000}"/>
    <cellStyle name="Normal 5 3" xfId="204" xr:uid="{00000000-0005-0000-0000-0000D7000000}"/>
    <cellStyle name="Normal 5 30" xfId="205" xr:uid="{00000000-0005-0000-0000-0000D8000000}"/>
    <cellStyle name="Normal 5 31" xfId="206" xr:uid="{00000000-0005-0000-0000-0000D9000000}"/>
    <cellStyle name="Normal 5 32" xfId="207" xr:uid="{00000000-0005-0000-0000-0000DA000000}"/>
    <cellStyle name="Normal 5 33" xfId="208" xr:uid="{00000000-0005-0000-0000-0000DB000000}"/>
    <cellStyle name="Normal 5 34" xfId="209" xr:uid="{00000000-0005-0000-0000-0000DC000000}"/>
    <cellStyle name="Normal 5 35" xfId="210" xr:uid="{00000000-0005-0000-0000-0000DD000000}"/>
    <cellStyle name="Normal 5 36" xfId="211" xr:uid="{00000000-0005-0000-0000-0000DE000000}"/>
    <cellStyle name="Normal 5 37" xfId="212" xr:uid="{00000000-0005-0000-0000-0000DF000000}"/>
    <cellStyle name="Normal 5 38" xfId="213" xr:uid="{00000000-0005-0000-0000-0000E0000000}"/>
    <cellStyle name="Normal 5 39" xfId="214" xr:uid="{00000000-0005-0000-0000-0000E1000000}"/>
    <cellStyle name="Normal 5 4" xfId="215" xr:uid="{00000000-0005-0000-0000-0000E2000000}"/>
    <cellStyle name="Normal 5 40" xfId="216" xr:uid="{00000000-0005-0000-0000-0000E3000000}"/>
    <cellStyle name="Normal 5 5" xfId="217" xr:uid="{00000000-0005-0000-0000-0000E4000000}"/>
    <cellStyle name="Normal 5 6" xfId="218" xr:uid="{00000000-0005-0000-0000-0000E5000000}"/>
    <cellStyle name="Normal 5 7" xfId="219" xr:uid="{00000000-0005-0000-0000-0000E6000000}"/>
    <cellStyle name="Normal 5 8" xfId="220" xr:uid="{00000000-0005-0000-0000-0000E7000000}"/>
    <cellStyle name="Normal 5 9" xfId="221" xr:uid="{00000000-0005-0000-0000-0000E8000000}"/>
    <cellStyle name="Normal 50" xfId="222" xr:uid="{00000000-0005-0000-0000-0000E9000000}"/>
    <cellStyle name="Normal 6 10" xfId="223" xr:uid="{00000000-0005-0000-0000-0000EA000000}"/>
    <cellStyle name="Normal 6 11" xfId="224" xr:uid="{00000000-0005-0000-0000-0000EB000000}"/>
    <cellStyle name="Normal 6 12" xfId="225" xr:uid="{00000000-0005-0000-0000-0000EC000000}"/>
    <cellStyle name="Normal 6 13" xfId="226" xr:uid="{00000000-0005-0000-0000-0000ED000000}"/>
    <cellStyle name="Normal 6 14" xfId="227" xr:uid="{00000000-0005-0000-0000-0000EE000000}"/>
    <cellStyle name="Normal 6 15" xfId="228" xr:uid="{00000000-0005-0000-0000-0000EF000000}"/>
    <cellStyle name="Normal 6 16" xfId="229" xr:uid="{00000000-0005-0000-0000-0000F0000000}"/>
    <cellStyle name="Normal 6 17" xfId="230" xr:uid="{00000000-0005-0000-0000-0000F1000000}"/>
    <cellStyle name="Normal 6 18" xfId="231" xr:uid="{00000000-0005-0000-0000-0000F2000000}"/>
    <cellStyle name="Normal 6 19" xfId="232" xr:uid="{00000000-0005-0000-0000-0000F3000000}"/>
    <cellStyle name="Normal 6 2" xfId="233" xr:uid="{00000000-0005-0000-0000-0000F4000000}"/>
    <cellStyle name="Normal 6 20" xfId="234" xr:uid="{00000000-0005-0000-0000-0000F5000000}"/>
    <cellStyle name="Normal 6 21" xfId="235" xr:uid="{00000000-0005-0000-0000-0000F6000000}"/>
    <cellStyle name="Normal 6 22" xfId="236" xr:uid="{00000000-0005-0000-0000-0000F7000000}"/>
    <cellStyle name="Normal 6 23" xfId="237" xr:uid="{00000000-0005-0000-0000-0000F8000000}"/>
    <cellStyle name="Normal 6 24" xfId="238" xr:uid="{00000000-0005-0000-0000-0000F9000000}"/>
    <cellStyle name="Normal 6 25" xfId="239" xr:uid="{00000000-0005-0000-0000-0000FA000000}"/>
    <cellStyle name="Normal 6 26" xfId="240" xr:uid="{00000000-0005-0000-0000-0000FB000000}"/>
    <cellStyle name="Normal 6 27" xfId="241" xr:uid="{00000000-0005-0000-0000-0000FC000000}"/>
    <cellStyle name="Normal 6 28" xfId="242" xr:uid="{00000000-0005-0000-0000-0000FD000000}"/>
    <cellStyle name="Normal 6 29" xfId="243" xr:uid="{00000000-0005-0000-0000-0000FE000000}"/>
    <cellStyle name="Normal 6 3" xfId="244" xr:uid="{00000000-0005-0000-0000-0000FF000000}"/>
    <cellStyle name="Normal 6 30" xfId="245" xr:uid="{00000000-0005-0000-0000-000000010000}"/>
    <cellStyle name="Normal 6 31" xfId="246" xr:uid="{00000000-0005-0000-0000-000001010000}"/>
    <cellStyle name="Normal 6 32" xfId="247" xr:uid="{00000000-0005-0000-0000-000002010000}"/>
    <cellStyle name="Normal 6 33" xfId="248" xr:uid="{00000000-0005-0000-0000-000003010000}"/>
    <cellStyle name="Normal 6 34" xfId="249" xr:uid="{00000000-0005-0000-0000-000004010000}"/>
    <cellStyle name="Normal 6 35" xfId="250" xr:uid="{00000000-0005-0000-0000-000005010000}"/>
    <cellStyle name="Normal 6 36" xfId="251" xr:uid="{00000000-0005-0000-0000-000006010000}"/>
    <cellStyle name="Normal 6 37" xfId="252" xr:uid="{00000000-0005-0000-0000-000007010000}"/>
    <cellStyle name="Normal 6 38" xfId="253" xr:uid="{00000000-0005-0000-0000-000008010000}"/>
    <cellStyle name="Normal 6 39" xfId="254" xr:uid="{00000000-0005-0000-0000-000009010000}"/>
    <cellStyle name="Normal 6 4" xfId="255" xr:uid="{00000000-0005-0000-0000-00000A010000}"/>
    <cellStyle name="Normal 6 5" xfId="256" xr:uid="{00000000-0005-0000-0000-00000B010000}"/>
    <cellStyle name="Normal 6 6" xfId="257" xr:uid="{00000000-0005-0000-0000-00000C010000}"/>
    <cellStyle name="Normal 6 7" xfId="258" xr:uid="{00000000-0005-0000-0000-00000D010000}"/>
    <cellStyle name="Normal 6 8" xfId="259" xr:uid="{00000000-0005-0000-0000-00000E010000}"/>
    <cellStyle name="Normal 6 9" xfId="260" xr:uid="{00000000-0005-0000-0000-00000F010000}"/>
    <cellStyle name="Normal 7" xfId="261" xr:uid="{00000000-0005-0000-0000-000010010000}"/>
    <cellStyle name="Normal 7 10" xfId="262" xr:uid="{00000000-0005-0000-0000-000011010000}"/>
    <cellStyle name="Normal 7 11" xfId="263" xr:uid="{00000000-0005-0000-0000-000012010000}"/>
    <cellStyle name="Normal 7 12" xfId="264" xr:uid="{00000000-0005-0000-0000-000013010000}"/>
    <cellStyle name="Normal 7 13" xfId="265" xr:uid="{00000000-0005-0000-0000-000014010000}"/>
    <cellStyle name="Normal 7 14" xfId="266" xr:uid="{00000000-0005-0000-0000-000015010000}"/>
    <cellStyle name="Normal 7 15" xfId="267" xr:uid="{00000000-0005-0000-0000-000016010000}"/>
    <cellStyle name="Normal 7 16" xfId="268" xr:uid="{00000000-0005-0000-0000-000017010000}"/>
    <cellStyle name="Normal 7 17" xfId="269" xr:uid="{00000000-0005-0000-0000-000018010000}"/>
    <cellStyle name="Normal 7 18" xfId="270" xr:uid="{00000000-0005-0000-0000-000019010000}"/>
    <cellStyle name="Normal 7 19" xfId="271" xr:uid="{00000000-0005-0000-0000-00001A010000}"/>
    <cellStyle name="Normal 7 2" xfId="272" xr:uid="{00000000-0005-0000-0000-00001B010000}"/>
    <cellStyle name="Normal 7 20" xfId="273" xr:uid="{00000000-0005-0000-0000-00001C010000}"/>
    <cellStyle name="Normal 7 21" xfId="274" xr:uid="{00000000-0005-0000-0000-00001D010000}"/>
    <cellStyle name="Normal 7 22" xfId="275" xr:uid="{00000000-0005-0000-0000-00001E010000}"/>
    <cellStyle name="Normal 7 23" xfId="276" xr:uid="{00000000-0005-0000-0000-00001F010000}"/>
    <cellStyle name="Normal 7 24" xfId="277" xr:uid="{00000000-0005-0000-0000-000020010000}"/>
    <cellStyle name="Normal 7 25" xfId="278" xr:uid="{00000000-0005-0000-0000-000021010000}"/>
    <cellStyle name="Normal 7 26" xfId="279" xr:uid="{00000000-0005-0000-0000-000022010000}"/>
    <cellStyle name="Normal 7 27" xfId="280" xr:uid="{00000000-0005-0000-0000-000023010000}"/>
    <cellStyle name="Normal 7 28" xfId="281" xr:uid="{00000000-0005-0000-0000-000024010000}"/>
    <cellStyle name="Normal 7 29" xfId="282" xr:uid="{00000000-0005-0000-0000-000025010000}"/>
    <cellStyle name="Normal 7 3" xfId="283" xr:uid="{00000000-0005-0000-0000-000026010000}"/>
    <cellStyle name="Normal 7 30" xfId="284" xr:uid="{00000000-0005-0000-0000-000027010000}"/>
    <cellStyle name="Normal 7 31" xfId="285" xr:uid="{00000000-0005-0000-0000-000028010000}"/>
    <cellStyle name="Normal 7 32" xfId="286" xr:uid="{00000000-0005-0000-0000-000029010000}"/>
    <cellStyle name="Normal 7 33" xfId="287" xr:uid="{00000000-0005-0000-0000-00002A010000}"/>
    <cellStyle name="Normal 7 34" xfId="288" xr:uid="{00000000-0005-0000-0000-00002B010000}"/>
    <cellStyle name="Normal 7 35" xfId="289" xr:uid="{00000000-0005-0000-0000-00002C010000}"/>
    <cellStyle name="Normal 7 36" xfId="290" xr:uid="{00000000-0005-0000-0000-00002D010000}"/>
    <cellStyle name="Normal 7 37" xfId="291" xr:uid="{00000000-0005-0000-0000-00002E010000}"/>
    <cellStyle name="Normal 7 38" xfId="292" xr:uid="{00000000-0005-0000-0000-00002F010000}"/>
    <cellStyle name="Normal 7 39" xfId="293" xr:uid="{00000000-0005-0000-0000-000030010000}"/>
    <cellStyle name="Normal 7 4" xfId="294" xr:uid="{00000000-0005-0000-0000-000031010000}"/>
    <cellStyle name="Normal 7 5" xfId="295" xr:uid="{00000000-0005-0000-0000-000032010000}"/>
    <cellStyle name="Normal 7 6" xfId="296" xr:uid="{00000000-0005-0000-0000-000033010000}"/>
    <cellStyle name="Normal 7 7" xfId="297" xr:uid="{00000000-0005-0000-0000-000034010000}"/>
    <cellStyle name="Normal 7 8" xfId="298" xr:uid="{00000000-0005-0000-0000-000035010000}"/>
    <cellStyle name="Normal 7 9" xfId="299" xr:uid="{00000000-0005-0000-0000-000036010000}"/>
    <cellStyle name="Normal 8 10" xfId="300" xr:uid="{00000000-0005-0000-0000-000037010000}"/>
    <cellStyle name="Normal 8 11" xfId="301" xr:uid="{00000000-0005-0000-0000-000038010000}"/>
    <cellStyle name="Normal 8 12" xfId="302" xr:uid="{00000000-0005-0000-0000-000039010000}"/>
    <cellStyle name="Normal 8 13" xfId="303" xr:uid="{00000000-0005-0000-0000-00003A010000}"/>
    <cellStyle name="Normal 8 14" xfId="304" xr:uid="{00000000-0005-0000-0000-00003B010000}"/>
    <cellStyle name="Normal 8 15" xfId="305" xr:uid="{00000000-0005-0000-0000-00003C010000}"/>
    <cellStyle name="Normal 8 16" xfId="306" xr:uid="{00000000-0005-0000-0000-00003D010000}"/>
    <cellStyle name="Normal 8 17" xfId="307" xr:uid="{00000000-0005-0000-0000-00003E010000}"/>
    <cellStyle name="Normal 8 18" xfId="308" xr:uid="{00000000-0005-0000-0000-00003F010000}"/>
    <cellStyle name="Normal 8 19" xfId="309" xr:uid="{00000000-0005-0000-0000-000040010000}"/>
    <cellStyle name="Normal 8 2" xfId="310" xr:uid="{00000000-0005-0000-0000-000041010000}"/>
    <cellStyle name="Normal 8 20" xfId="311" xr:uid="{00000000-0005-0000-0000-000042010000}"/>
    <cellStyle name="Normal 8 21" xfId="312" xr:uid="{00000000-0005-0000-0000-000043010000}"/>
    <cellStyle name="Normal 8 22" xfId="313" xr:uid="{00000000-0005-0000-0000-000044010000}"/>
    <cellStyle name="Normal 8 23" xfId="314" xr:uid="{00000000-0005-0000-0000-000045010000}"/>
    <cellStyle name="Normal 8 24" xfId="315" xr:uid="{00000000-0005-0000-0000-000046010000}"/>
    <cellStyle name="Normal 8 25" xfId="316" xr:uid="{00000000-0005-0000-0000-000047010000}"/>
    <cellStyle name="Normal 8 26" xfId="317" xr:uid="{00000000-0005-0000-0000-000048010000}"/>
    <cellStyle name="Normal 8 27" xfId="318" xr:uid="{00000000-0005-0000-0000-000049010000}"/>
    <cellStyle name="Normal 8 28" xfId="319" xr:uid="{00000000-0005-0000-0000-00004A010000}"/>
    <cellStyle name="Normal 8 29" xfId="320" xr:uid="{00000000-0005-0000-0000-00004B010000}"/>
    <cellStyle name="Normal 8 3" xfId="321" xr:uid="{00000000-0005-0000-0000-00004C010000}"/>
    <cellStyle name="Normal 8 30" xfId="322" xr:uid="{00000000-0005-0000-0000-00004D010000}"/>
    <cellStyle name="Normal 8 31" xfId="323" xr:uid="{00000000-0005-0000-0000-00004E010000}"/>
    <cellStyle name="Normal 8 32" xfId="324" xr:uid="{00000000-0005-0000-0000-00004F010000}"/>
    <cellStyle name="Normal 8 33" xfId="325" xr:uid="{00000000-0005-0000-0000-000050010000}"/>
    <cellStyle name="Normal 8 34" xfId="326" xr:uid="{00000000-0005-0000-0000-000051010000}"/>
    <cellStyle name="Normal 8 35" xfId="327" xr:uid="{00000000-0005-0000-0000-000052010000}"/>
    <cellStyle name="Normal 8 36" xfId="328" xr:uid="{00000000-0005-0000-0000-000053010000}"/>
    <cellStyle name="Normal 8 37" xfId="329" xr:uid="{00000000-0005-0000-0000-000054010000}"/>
    <cellStyle name="Normal 8 38" xfId="330" xr:uid="{00000000-0005-0000-0000-000055010000}"/>
    <cellStyle name="Normal 8 39" xfId="331" xr:uid="{00000000-0005-0000-0000-000056010000}"/>
    <cellStyle name="Normal 8 4" xfId="332" xr:uid="{00000000-0005-0000-0000-000057010000}"/>
    <cellStyle name="Normal 8 5" xfId="333" xr:uid="{00000000-0005-0000-0000-000058010000}"/>
    <cellStyle name="Normal 8 6" xfId="334" xr:uid="{00000000-0005-0000-0000-000059010000}"/>
    <cellStyle name="Normal 8 7" xfId="335" xr:uid="{00000000-0005-0000-0000-00005A010000}"/>
    <cellStyle name="Normal 8 8" xfId="336" xr:uid="{00000000-0005-0000-0000-00005B010000}"/>
    <cellStyle name="Normal 8 9" xfId="337" xr:uid="{00000000-0005-0000-0000-00005C010000}"/>
    <cellStyle name="Normal 9 10" xfId="338" xr:uid="{00000000-0005-0000-0000-00005D010000}"/>
    <cellStyle name="Normal 9 11" xfId="339" xr:uid="{00000000-0005-0000-0000-00005E010000}"/>
    <cellStyle name="Normal 9 12" xfId="340" xr:uid="{00000000-0005-0000-0000-00005F010000}"/>
    <cellStyle name="Normal 9 13" xfId="341" xr:uid="{00000000-0005-0000-0000-000060010000}"/>
    <cellStyle name="Normal 9 14" xfId="342" xr:uid="{00000000-0005-0000-0000-000061010000}"/>
    <cellStyle name="Normal 9 15" xfId="343" xr:uid="{00000000-0005-0000-0000-000062010000}"/>
    <cellStyle name="Normal 9 16" xfId="344" xr:uid="{00000000-0005-0000-0000-000063010000}"/>
    <cellStyle name="Normal 9 17" xfId="345" xr:uid="{00000000-0005-0000-0000-000064010000}"/>
    <cellStyle name="Normal 9 18" xfId="346" xr:uid="{00000000-0005-0000-0000-000065010000}"/>
    <cellStyle name="Normal 9 19" xfId="347" xr:uid="{00000000-0005-0000-0000-000066010000}"/>
    <cellStyle name="Normal 9 2" xfId="3" xr:uid="{00000000-0005-0000-0000-000067010000}"/>
    <cellStyle name="Normal 9 20" xfId="348" xr:uid="{00000000-0005-0000-0000-000068010000}"/>
    <cellStyle name="Normal 9 21" xfId="349" xr:uid="{00000000-0005-0000-0000-000069010000}"/>
    <cellStyle name="Normal 9 22" xfId="350" xr:uid="{00000000-0005-0000-0000-00006A010000}"/>
    <cellStyle name="Normal 9 23" xfId="351" xr:uid="{00000000-0005-0000-0000-00006B010000}"/>
    <cellStyle name="Normal 9 24" xfId="352" xr:uid="{00000000-0005-0000-0000-00006C010000}"/>
    <cellStyle name="Normal 9 25" xfId="353" xr:uid="{00000000-0005-0000-0000-00006D010000}"/>
    <cellStyle name="Normal 9 26" xfId="354" xr:uid="{00000000-0005-0000-0000-00006E010000}"/>
    <cellStyle name="Normal 9 27" xfId="355" xr:uid="{00000000-0005-0000-0000-00006F010000}"/>
    <cellStyle name="Normal 9 28" xfId="356" xr:uid="{00000000-0005-0000-0000-000070010000}"/>
    <cellStyle name="Normal 9 29" xfId="357" xr:uid="{00000000-0005-0000-0000-000071010000}"/>
    <cellStyle name="Normal 9 3" xfId="358" xr:uid="{00000000-0005-0000-0000-000072010000}"/>
    <cellStyle name="Normal 9 30" xfId="359" xr:uid="{00000000-0005-0000-0000-000073010000}"/>
    <cellStyle name="Normal 9 31" xfId="360" xr:uid="{00000000-0005-0000-0000-000074010000}"/>
    <cellStyle name="Normal 9 32" xfId="361" xr:uid="{00000000-0005-0000-0000-000075010000}"/>
    <cellStyle name="Normal 9 33" xfId="362" xr:uid="{00000000-0005-0000-0000-000076010000}"/>
    <cellStyle name="Normal 9 34" xfId="363" xr:uid="{00000000-0005-0000-0000-000077010000}"/>
    <cellStyle name="Normal 9 35" xfId="364" xr:uid="{00000000-0005-0000-0000-000078010000}"/>
    <cellStyle name="Normal 9 36" xfId="365" xr:uid="{00000000-0005-0000-0000-000079010000}"/>
    <cellStyle name="Normal 9 37" xfId="366" xr:uid="{00000000-0005-0000-0000-00007A010000}"/>
    <cellStyle name="Normal 9 38" xfId="367" xr:uid="{00000000-0005-0000-0000-00007B010000}"/>
    <cellStyle name="Normal 9 39" xfId="368" xr:uid="{00000000-0005-0000-0000-00007C010000}"/>
    <cellStyle name="Normal 9 4" xfId="369" xr:uid="{00000000-0005-0000-0000-00007D010000}"/>
    <cellStyle name="Normal 9 5" xfId="370" xr:uid="{00000000-0005-0000-0000-00007E010000}"/>
    <cellStyle name="Normal 9 6" xfId="371" xr:uid="{00000000-0005-0000-0000-00007F010000}"/>
    <cellStyle name="Normal 9 7" xfId="372" xr:uid="{00000000-0005-0000-0000-000080010000}"/>
    <cellStyle name="Normal 9 8" xfId="373" xr:uid="{00000000-0005-0000-0000-000081010000}"/>
    <cellStyle name="Normal 9 9" xfId="374" xr:uid="{00000000-0005-0000-0000-000082010000}"/>
    <cellStyle name="Nota 2" xfId="375" xr:uid="{00000000-0005-0000-0000-000083010000}"/>
    <cellStyle name="Porcentagem" xfId="384" builtinId="5"/>
    <cellStyle name="Porcentagem 2" xfId="376" xr:uid="{00000000-0005-0000-0000-000085010000}"/>
    <cellStyle name="Porcentagem 2 2" xfId="377" xr:uid="{00000000-0005-0000-0000-000086010000}"/>
    <cellStyle name="Separador de milhares 2" xfId="378" xr:uid="{00000000-0005-0000-0000-000087010000}"/>
    <cellStyle name="Separador de milhares 2 2" xfId="379" xr:uid="{00000000-0005-0000-0000-000088010000}"/>
    <cellStyle name="Separador de milhares 2 3" xfId="380" xr:uid="{00000000-0005-0000-0000-000089010000}"/>
    <cellStyle name="Separador de milhares 3" xfId="381" xr:uid="{00000000-0005-0000-0000-00008A010000}"/>
    <cellStyle name="Separador de milhares 4" xfId="382" xr:uid="{00000000-0005-0000-0000-00008B010000}"/>
    <cellStyle name="Vírgula 2" xfId="383" xr:uid="{00000000-0005-0000-0000-00008C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12</xdr:row>
      <xdr:rowOff>0</xdr:rowOff>
    </xdr:from>
    <xdr:to>
      <xdr:col>8</xdr:col>
      <xdr:colOff>0</xdr:colOff>
      <xdr:row>12</xdr:row>
      <xdr:rowOff>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1A8CE23F-AF00-42AF-AC20-346AE54F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581275"/>
          <a:ext cx="6781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0</xdr:rowOff>
    </xdr:from>
    <xdr:to>
      <xdr:col>3</xdr:col>
      <xdr:colOff>261503</xdr:colOff>
      <xdr:row>0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5" y="723900"/>
          <a:ext cx="442478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0</xdr:rowOff>
    </xdr:from>
    <xdr:to>
      <xdr:col>1</xdr:col>
      <xdr:colOff>671078</xdr:colOff>
      <xdr:row>0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2971800"/>
          <a:ext cx="442478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topLeftCell="A7" zoomScale="115" zoomScaleNormal="115" workbookViewId="0">
      <selection activeCell="F19" sqref="F19"/>
    </sheetView>
  </sheetViews>
  <sheetFormatPr defaultColWidth="8.85546875" defaultRowHeight="15" x14ac:dyDescent="0.25"/>
  <cols>
    <col min="1" max="2" width="8.85546875" style="1"/>
    <col min="3" max="3" width="7.42578125" style="1" customWidth="1"/>
    <col min="4" max="4" width="8.85546875" style="1"/>
    <col min="5" max="5" width="17.28515625" style="1" customWidth="1"/>
    <col min="6" max="6" width="31.5703125" style="1" customWidth="1"/>
    <col min="7" max="7" width="17.85546875" style="1" customWidth="1"/>
    <col min="8" max="8" width="25" style="1" customWidth="1"/>
    <col min="9" max="9" width="16.7109375" style="1" customWidth="1"/>
    <col min="10" max="10" width="8.140625" style="1" customWidth="1"/>
    <col min="11" max="11" width="6.7109375" style="1" customWidth="1"/>
    <col min="12" max="12" width="8.85546875" style="1"/>
    <col min="13" max="13" width="18.140625" style="1" customWidth="1"/>
    <col min="14" max="14" width="8.85546875" style="1"/>
    <col min="15" max="15" width="28.42578125" style="1" customWidth="1"/>
    <col min="16" max="17" width="9.28515625" style="1" bestFit="1" customWidth="1"/>
    <col min="18" max="16384" width="8.85546875" style="1"/>
  </cols>
  <sheetData>
    <row r="1" spans="1:15" ht="16.5" thickBot="1" x14ac:dyDescent="0.3">
      <c r="A1" s="203" t="s">
        <v>73</v>
      </c>
      <c r="B1" s="204"/>
      <c r="C1" s="204"/>
      <c r="D1" s="204"/>
      <c r="E1" s="204"/>
      <c r="F1" s="204"/>
      <c r="G1" s="204"/>
      <c r="H1" s="204"/>
      <c r="I1" s="205"/>
    </row>
    <row r="2" spans="1:15" s="6" customFormat="1" ht="16.5" thickBot="1" x14ac:dyDescent="0.3">
      <c r="A2" s="17"/>
      <c r="B2" s="18"/>
      <c r="C2" s="18"/>
      <c r="D2" s="18"/>
      <c r="E2" s="18"/>
      <c r="F2" s="18"/>
      <c r="G2" s="18"/>
      <c r="H2" s="18"/>
      <c r="I2" s="19"/>
    </row>
    <row r="3" spans="1:15" s="6" customFormat="1" ht="16.5" thickBot="1" x14ac:dyDescent="0.3">
      <c r="A3" s="209" t="s">
        <v>0</v>
      </c>
      <c r="B3" s="210"/>
      <c r="C3" s="210"/>
      <c r="D3" s="206" t="s">
        <v>74</v>
      </c>
      <c r="E3" s="207"/>
      <c r="F3" s="207"/>
      <c r="G3" s="208"/>
      <c r="H3" s="167" t="s">
        <v>1</v>
      </c>
      <c r="I3" s="131" t="s">
        <v>2</v>
      </c>
    </row>
    <row r="4" spans="1:15" s="6" customFormat="1" ht="15.75" x14ac:dyDescent="0.25">
      <c r="A4" s="17"/>
      <c r="B4" s="18"/>
      <c r="C4" s="18"/>
      <c r="D4" s="18"/>
      <c r="E4" s="18"/>
      <c r="F4" s="18"/>
      <c r="G4" s="18"/>
      <c r="H4" s="18"/>
      <c r="I4" s="19"/>
    </row>
    <row r="5" spans="1:15" s="6" customFormat="1" ht="15.75" x14ac:dyDescent="0.25">
      <c r="A5" s="31"/>
      <c r="B5" s="32"/>
      <c r="C5" s="32"/>
      <c r="D5" s="32"/>
      <c r="E5" s="32"/>
      <c r="F5" s="32"/>
      <c r="G5" s="32"/>
      <c r="H5" s="32"/>
      <c r="I5" s="33"/>
    </row>
    <row r="6" spans="1:15" s="6" customFormat="1" ht="15.75" thickBot="1" x14ac:dyDescent="0.3">
      <c r="A6" s="9"/>
      <c r="B6" s="8"/>
      <c r="C6" s="8"/>
      <c r="D6" s="8"/>
      <c r="E6" s="8"/>
      <c r="F6" s="8"/>
      <c r="G6" s="69"/>
      <c r="H6" s="69"/>
      <c r="I6" s="43"/>
    </row>
    <row r="7" spans="1:15" ht="15.75" customHeight="1" x14ac:dyDescent="0.25">
      <c r="A7" s="211" t="s">
        <v>75</v>
      </c>
      <c r="B7" s="212"/>
      <c r="C7" s="212"/>
      <c r="D7" s="212"/>
      <c r="E7" s="212"/>
      <c r="F7" s="213"/>
      <c r="G7" s="216" t="s">
        <v>77</v>
      </c>
      <c r="H7" s="218" t="s">
        <v>78</v>
      </c>
      <c r="I7" s="219"/>
    </row>
    <row r="8" spans="1:15" ht="15" customHeight="1" thickBot="1" x14ac:dyDescent="0.3">
      <c r="A8" s="214" t="s">
        <v>3</v>
      </c>
      <c r="B8" s="215"/>
      <c r="C8" s="215"/>
      <c r="D8" s="215"/>
      <c r="E8" s="215"/>
      <c r="F8" s="71" t="s">
        <v>6</v>
      </c>
      <c r="G8" s="217"/>
      <c r="H8" s="220"/>
      <c r="I8" s="221"/>
    </row>
    <row r="9" spans="1:15" ht="15" customHeight="1" x14ac:dyDescent="0.25">
      <c r="A9" s="20">
        <v>1</v>
      </c>
      <c r="B9" s="194" t="s">
        <v>126</v>
      </c>
      <c r="C9" s="194"/>
      <c r="D9" s="194"/>
      <c r="E9" s="194"/>
      <c r="F9" s="135">
        <v>0</v>
      </c>
      <c r="G9" s="132" t="s">
        <v>133</v>
      </c>
      <c r="H9" s="222"/>
      <c r="I9" s="221"/>
      <c r="K9" s="14"/>
      <c r="N9" s="13"/>
    </row>
    <row r="10" spans="1:15" x14ac:dyDescent="0.25">
      <c r="A10" s="20">
        <v>2</v>
      </c>
      <c r="B10" s="194" t="s">
        <v>4</v>
      </c>
      <c r="C10" s="194"/>
      <c r="D10" s="194"/>
      <c r="E10" s="194"/>
      <c r="F10" s="135">
        <v>0</v>
      </c>
      <c r="G10" s="133" t="s">
        <v>133</v>
      </c>
      <c r="H10" s="222"/>
      <c r="I10" s="221"/>
      <c r="M10" s="13"/>
    </row>
    <row r="11" spans="1:15" ht="14.25" customHeight="1" thickBot="1" x14ac:dyDescent="0.3">
      <c r="A11" s="175">
        <v>3</v>
      </c>
      <c r="B11" s="196" t="s">
        <v>5</v>
      </c>
      <c r="C11" s="196"/>
      <c r="D11" s="196"/>
      <c r="E11" s="196"/>
      <c r="F11" s="181">
        <v>0</v>
      </c>
      <c r="G11" s="134" t="s">
        <v>133</v>
      </c>
      <c r="H11" s="223"/>
      <c r="I11" s="224"/>
    </row>
    <row r="12" spans="1:15" ht="15.75" customHeight="1" thickBot="1" x14ac:dyDescent="0.3">
      <c r="A12" s="183" t="s">
        <v>11</v>
      </c>
      <c r="B12" s="184"/>
      <c r="C12" s="184"/>
      <c r="D12" s="184"/>
      <c r="E12" s="184"/>
      <c r="F12" s="182">
        <f>SUM(F9:F11)</f>
        <v>0</v>
      </c>
      <c r="G12" s="72"/>
      <c r="H12" s="69"/>
      <c r="I12" s="43"/>
      <c r="O12" s="21"/>
    </row>
    <row r="13" spans="1:15" x14ac:dyDescent="0.25">
      <c r="A13" s="68"/>
      <c r="B13" s="69"/>
      <c r="C13" s="69"/>
      <c r="D13" s="69"/>
      <c r="E13" s="69"/>
      <c r="F13" s="26"/>
      <c r="G13" s="69"/>
      <c r="H13" s="69"/>
      <c r="I13" s="43"/>
    </row>
    <row r="14" spans="1:15" x14ac:dyDescent="0.25">
      <c r="A14" s="68"/>
      <c r="B14" s="69"/>
      <c r="C14" s="69"/>
      <c r="D14" s="69"/>
      <c r="E14" s="69"/>
      <c r="F14" s="69"/>
      <c r="G14" s="69"/>
      <c r="H14" s="69"/>
      <c r="I14" s="43"/>
      <c r="K14" s="23"/>
      <c r="L14" s="23"/>
      <c r="N14" s="16"/>
      <c r="O14" s="23"/>
    </row>
    <row r="15" spans="1:15" s="6" customFormat="1" x14ac:dyDescent="0.25">
      <c r="A15" s="34"/>
      <c r="B15" s="35"/>
      <c r="C15" s="35"/>
      <c r="D15" s="35"/>
      <c r="E15" s="35"/>
      <c r="F15" s="35"/>
      <c r="G15" s="35"/>
      <c r="H15" s="35"/>
      <c r="I15" s="36"/>
      <c r="K15" s="23"/>
      <c r="L15" s="23"/>
      <c r="N15" s="16"/>
      <c r="O15" s="23"/>
    </row>
    <row r="16" spans="1:15" s="6" customFormat="1" ht="15.75" thickBot="1" x14ac:dyDescent="0.3">
      <c r="A16" s="68"/>
      <c r="B16" s="69"/>
      <c r="C16" s="69"/>
      <c r="D16" s="69"/>
      <c r="E16" s="69"/>
      <c r="F16" s="69"/>
      <c r="G16" s="69"/>
      <c r="H16" s="69"/>
      <c r="I16" s="43"/>
      <c r="K16" s="22"/>
      <c r="L16" s="22"/>
      <c r="N16" s="16"/>
      <c r="O16" s="23"/>
    </row>
    <row r="17" spans="1:13" ht="15" customHeight="1" thickBot="1" x14ac:dyDescent="0.3">
      <c r="A17" s="189" t="s">
        <v>8</v>
      </c>
      <c r="B17" s="190"/>
      <c r="C17" s="190"/>
      <c r="D17" s="190"/>
      <c r="E17" s="190"/>
      <c r="F17" s="191"/>
      <c r="G17" s="216" t="s">
        <v>77</v>
      </c>
      <c r="H17" s="218" t="s">
        <v>76</v>
      </c>
      <c r="I17" s="219"/>
    </row>
    <row r="18" spans="1:13" ht="15.75" thickBot="1" x14ac:dyDescent="0.3">
      <c r="A18" s="192" t="s">
        <v>3</v>
      </c>
      <c r="B18" s="193"/>
      <c r="C18" s="193"/>
      <c r="D18" s="193"/>
      <c r="E18" s="193"/>
      <c r="F18" s="128" t="s">
        <v>6</v>
      </c>
      <c r="G18" s="226"/>
      <c r="H18" s="225"/>
      <c r="I18" s="224"/>
    </row>
    <row r="19" spans="1:13" s="6" customFormat="1" ht="15.75" x14ac:dyDescent="0.25">
      <c r="A19" s="127">
        <v>1</v>
      </c>
      <c r="B19" s="195" t="s">
        <v>125</v>
      </c>
      <c r="C19" s="195"/>
      <c r="D19" s="195"/>
      <c r="E19" s="195"/>
      <c r="F19" s="136">
        <v>0</v>
      </c>
      <c r="G19" s="137" t="s">
        <v>79</v>
      </c>
      <c r="H19" s="227" t="str">
        <f>IF(OR(F9=0,F19=0),"Não Licitado",1-(F19/F9))</f>
        <v>Não Licitado</v>
      </c>
      <c r="I19" s="228"/>
    </row>
    <row r="20" spans="1:13" s="6" customFormat="1" ht="15.75" x14ac:dyDescent="0.25">
      <c r="A20" s="20">
        <v>2</v>
      </c>
      <c r="B20" s="194" t="s">
        <v>9</v>
      </c>
      <c r="C20" s="194"/>
      <c r="D20" s="194"/>
      <c r="E20" s="194"/>
      <c r="F20" s="135">
        <v>0</v>
      </c>
      <c r="G20" s="133" t="s">
        <v>80</v>
      </c>
      <c r="H20" s="227" t="str">
        <f>IF(OR(F10=0,F20=0),"Não Licitado",1-(F20/F10))</f>
        <v>Não Licitado</v>
      </c>
      <c r="I20" s="228"/>
    </row>
    <row r="21" spans="1:13" ht="15" customHeight="1" thickBot="1" x14ac:dyDescent="0.3">
      <c r="A21" s="175">
        <v>3</v>
      </c>
      <c r="B21" s="196" t="s">
        <v>10</v>
      </c>
      <c r="C21" s="196"/>
      <c r="D21" s="196"/>
      <c r="E21" s="196"/>
      <c r="F21" s="181">
        <v>0</v>
      </c>
      <c r="G21" s="134" t="s">
        <v>80</v>
      </c>
      <c r="H21" s="201" t="str">
        <f t="shared" ref="H21" si="0">IF(OR(F11=0,F21=0),"Não Licitado",1-(F21/F11))</f>
        <v>Não Licitado</v>
      </c>
      <c r="I21" s="202"/>
    </row>
    <row r="22" spans="1:13" s="6" customFormat="1" ht="15.75" thickBot="1" x14ac:dyDescent="0.3">
      <c r="A22" s="183" t="s">
        <v>16</v>
      </c>
      <c r="B22" s="184"/>
      <c r="C22" s="184"/>
      <c r="D22" s="184"/>
      <c r="E22" s="184"/>
      <c r="F22" s="182">
        <f>SUM(F19:F21)</f>
        <v>0</v>
      </c>
      <c r="G22" s="69"/>
      <c r="H22" s="69"/>
      <c r="I22" s="43"/>
    </row>
    <row r="23" spans="1:13" ht="15" customHeight="1" x14ac:dyDescent="0.25">
      <c r="A23" s="197"/>
      <c r="B23" s="198"/>
      <c r="C23" s="198"/>
      <c r="D23" s="198"/>
      <c r="E23" s="198"/>
      <c r="F23" s="27"/>
      <c r="G23" s="69"/>
      <c r="H23" s="69"/>
      <c r="I23" s="43"/>
    </row>
    <row r="24" spans="1:13" s="6" customFormat="1" x14ac:dyDescent="0.25">
      <c r="A24" s="68"/>
      <c r="B24" s="69"/>
      <c r="C24" s="69"/>
      <c r="D24" s="69"/>
      <c r="E24" s="69"/>
      <c r="F24" s="69"/>
      <c r="G24" s="69"/>
      <c r="H24" s="69"/>
      <c r="I24" s="43"/>
      <c r="M24" s="13"/>
    </row>
    <row r="25" spans="1:13" s="6" customFormat="1" x14ac:dyDescent="0.25">
      <c r="A25" s="37"/>
      <c r="B25" s="28"/>
      <c r="C25" s="28"/>
      <c r="D25" s="28"/>
      <c r="E25" s="29"/>
      <c r="F25" s="30"/>
      <c r="G25" s="30"/>
      <c r="H25" s="30"/>
      <c r="I25" s="38"/>
    </row>
    <row r="26" spans="1:13" ht="15" customHeight="1" thickBot="1" x14ac:dyDescent="0.3">
      <c r="A26" s="165"/>
      <c r="B26" s="166"/>
      <c r="C26" s="166"/>
      <c r="D26" s="166"/>
      <c r="E26" s="166"/>
      <c r="F26" s="166"/>
      <c r="G26" s="166"/>
      <c r="H26" s="166"/>
      <c r="I26" s="44"/>
    </row>
    <row r="27" spans="1:13" s="6" customFormat="1" ht="15" customHeight="1" thickBot="1" x14ac:dyDescent="0.3">
      <c r="A27" s="240" t="s">
        <v>122</v>
      </c>
      <c r="B27" s="241"/>
      <c r="C27" s="241"/>
      <c r="D27" s="241"/>
      <c r="E27" s="241"/>
      <c r="F27" s="241"/>
      <c r="G27" s="241"/>
      <c r="H27" s="241"/>
      <c r="I27" s="242"/>
    </row>
    <row r="28" spans="1:13" s="6" customFormat="1" ht="15" customHeight="1" thickBot="1" x14ac:dyDescent="0.3">
      <c r="A28" s="192" t="s">
        <v>3</v>
      </c>
      <c r="B28" s="193"/>
      <c r="C28" s="193"/>
      <c r="D28" s="193"/>
      <c r="E28" s="193"/>
      <c r="F28" s="172" t="s">
        <v>123</v>
      </c>
      <c r="G28" s="173" t="s">
        <v>15</v>
      </c>
      <c r="H28" s="174" t="s">
        <v>72</v>
      </c>
      <c r="I28" s="248" t="s">
        <v>71</v>
      </c>
    </row>
    <row r="29" spans="1:13" s="6" customFormat="1" ht="15" customHeight="1" thickBot="1" x14ac:dyDescent="0.3">
      <c r="A29" s="127">
        <v>1</v>
      </c>
      <c r="B29" s="229" t="s">
        <v>124</v>
      </c>
      <c r="C29" s="229"/>
      <c r="D29" s="229"/>
      <c r="E29" s="229"/>
      <c r="F29" s="169">
        <f>SUM('Execução dos Projetos'!J7+'Demais Contratos da Obra 1'!P16+'Demais Contratos da Obra 2'!P16+'Demais Contrato da Obra 3'!P16+'Demais Contratos da Obra 4'!P16+'Demais Contratos da Obra 5'!P16)</f>
        <v>0</v>
      </c>
      <c r="G29" s="170">
        <f>SUM('Execução dos Projetos'!D38+'Demais Contratos da Obra 1'!P23+'Demais Contratos da Obra 2'!P24+'Demais Contrato da Obra 3'!P24+'Demais Contratos da Obra 4'!P24+'Demais Contratos da Obra 5'!P24)</f>
        <v>0</v>
      </c>
      <c r="H29" s="171" t="str">
        <f>IF(OR(F29=0,G29=0),"Sem Execução Financeira",G29/F29)</f>
        <v>Sem Execução Financeira</v>
      </c>
      <c r="I29" s="249"/>
      <c r="M29" s="13"/>
    </row>
    <row r="30" spans="1:13" s="6" customFormat="1" ht="15" customHeight="1" x14ac:dyDescent="0.25">
      <c r="A30" s="20">
        <v>1</v>
      </c>
      <c r="B30" s="238" t="s">
        <v>7</v>
      </c>
      <c r="C30" s="238"/>
      <c r="D30" s="238"/>
      <c r="E30" s="238"/>
      <c r="F30" s="65">
        <f>SUM('Execução da Obra'!J7+'Demais Contratos da Obra 1'!P17+'Demais Contratos da Obra 2'!P17+'Demais Contrato da Obra 3'!P17+'Demais Contratos da Obra 4'!P17+'Demais Contratos da Obra 5'!P17)</f>
        <v>0</v>
      </c>
      <c r="G30" s="126">
        <f>SUM('Execução da Obra'!D44+'Demais Contratos da Obra 1'!P24+'Demais Contratos da Obra 2'!P25+'Demais Contrato da Obra 3'!P25+'Demais Contratos da Obra 4'!P25+'Demais Contratos da Obra 5'!P25)</f>
        <v>0</v>
      </c>
      <c r="H30" s="168" t="str">
        <f t="shared" ref="H30:H31" si="1">IF(OR(F30=0,G30=0),"Sem Execução Financeira",G30/F30)</f>
        <v>Sem Execução Financeira</v>
      </c>
      <c r="I30" s="250" t="str">
        <f>IF(F30=0,"N/A",G30/F30)</f>
        <v>N/A</v>
      </c>
    </row>
    <row r="31" spans="1:13" s="6" customFormat="1" ht="15" customHeight="1" thickBot="1" x14ac:dyDescent="0.3">
      <c r="A31" s="175">
        <v>3</v>
      </c>
      <c r="B31" s="239" t="s">
        <v>13</v>
      </c>
      <c r="C31" s="239"/>
      <c r="D31" s="239"/>
      <c r="E31" s="239"/>
      <c r="F31" s="176">
        <f>SUM('Fiscalização da Obra'!J7+'Demais Contratos da Obra 1'!P18+'Demais Contratos da Obra 2'!P18+'Demais Contrato da Obra 3'!P18+'Demais Contratos da Obra 4'!P18+'Demais Contratos da Obra 5'!P18)</f>
        <v>0</v>
      </c>
      <c r="G31" s="177">
        <f>SUM('Fiscalização da Obra'!D44+'Demais Contratos da Obra 1'!P25+'Demais Contratos da Obra 2'!P26+'Demais Contrato da Obra 3'!P26+'Demais Contratos da Obra 4'!P26+'Demais Contratos da Obra 5'!P26)</f>
        <v>0</v>
      </c>
      <c r="H31" s="178" t="str">
        <f t="shared" si="1"/>
        <v>Sem Execução Financeira</v>
      </c>
      <c r="I31" s="251"/>
    </row>
    <row r="32" spans="1:13" s="6" customFormat="1" ht="15" customHeight="1" thickBot="1" x14ac:dyDescent="0.3">
      <c r="A32" s="183" t="s">
        <v>12</v>
      </c>
      <c r="B32" s="184"/>
      <c r="C32" s="184"/>
      <c r="D32" s="184"/>
      <c r="E32" s="184"/>
      <c r="F32" s="179">
        <f>SUM(F29:F31)</f>
        <v>0</v>
      </c>
      <c r="G32" s="180">
        <f>SUM(G29:G31)</f>
        <v>0</v>
      </c>
      <c r="H32" s="88" t="str">
        <f>IF(OR(G29&gt;0,G30&gt;0,G31&gt;0),SUM(H29:H31),"Sem Execução Financeira")</f>
        <v>Sem Execução Financeira</v>
      </c>
      <c r="I32" s="252"/>
    </row>
    <row r="33" spans="1:16" s="6" customFormat="1" ht="15" customHeight="1" thickBot="1" x14ac:dyDescent="0.3">
      <c r="A33" s="165"/>
      <c r="B33" s="166"/>
      <c r="C33" s="166"/>
      <c r="D33" s="166"/>
      <c r="E33" s="166"/>
      <c r="F33" s="166"/>
      <c r="G33" s="166"/>
      <c r="H33" s="166"/>
      <c r="I33" s="64"/>
    </row>
    <row r="34" spans="1:16" s="6" customFormat="1" ht="15.75" thickBot="1" x14ac:dyDescent="0.3">
      <c r="A34" s="243" t="s">
        <v>66</v>
      </c>
      <c r="B34" s="244"/>
      <c r="C34" s="166"/>
      <c r="D34" s="166"/>
      <c r="E34" s="166"/>
      <c r="F34" s="166"/>
      <c r="G34" s="245" t="s">
        <v>127</v>
      </c>
      <c r="H34" s="246"/>
      <c r="I34" s="247"/>
    </row>
    <row r="35" spans="1:16" s="6" customFormat="1" ht="15" customHeight="1" thickBot="1" x14ac:dyDescent="0.3">
      <c r="A35" s="39"/>
      <c r="B35" s="40"/>
      <c r="C35" s="40"/>
      <c r="D35" s="40"/>
      <c r="E35" s="40"/>
      <c r="F35" s="40"/>
      <c r="G35" s="185" t="s">
        <v>129</v>
      </c>
      <c r="H35" s="186"/>
      <c r="I35" s="129" t="str">
        <f>IF(F30=0,"N/A",F29/F30)</f>
        <v>N/A</v>
      </c>
    </row>
    <row r="36" spans="1:16" ht="15.75" thickBot="1" x14ac:dyDescent="0.3">
      <c r="A36" s="199" t="s">
        <v>69</v>
      </c>
      <c r="B36" s="200"/>
      <c r="C36" s="200"/>
      <c r="D36" s="200"/>
      <c r="E36" s="66"/>
      <c r="F36" s="69"/>
      <c r="G36" s="187" t="s">
        <v>128</v>
      </c>
      <c r="H36" s="188"/>
      <c r="I36" s="130" t="str">
        <f>IF(F30=0,"N/A",F31/F30)</f>
        <v>N/A</v>
      </c>
    </row>
    <row r="37" spans="1:16" ht="15.75" thickBot="1" x14ac:dyDescent="0.3">
      <c r="A37" s="253"/>
      <c r="B37" s="254"/>
      <c r="C37" s="254"/>
      <c r="D37" s="254"/>
      <c r="E37" s="254"/>
      <c r="F37" s="254"/>
      <c r="G37" s="254"/>
      <c r="H37" s="254"/>
      <c r="I37" s="255"/>
    </row>
    <row r="38" spans="1:16" x14ac:dyDescent="0.25">
      <c r="A38" s="68"/>
      <c r="B38" s="69"/>
      <c r="C38" s="69"/>
      <c r="D38" s="69"/>
      <c r="E38" s="69"/>
      <c r="F38" s="69"/>
      <c r="G38" s="230" t="s">
        <v>148</v>
      </c>
      <c r="H38" s="231"/>
      <c r="I38" s="232"/>
    </row>
    <row r="39" spans="1:16" ht="15" customHeight="1" thickBot="1" x14ac:dyDescent="0.3">
      <c r="A39" s="68"/>
      <c r="B39" s="69"/>
      <c r="C39" s="69"/>
      <c r="D39" s="69"/>
      <c r="E39" s="69"/>
      <c r="F39" s="69"/>
      <c r="G39" s="233"/>
      <c r="H39" s="234"/>
      <c r="I39" s="235"/>
      <c r="J39" s="6"/>
      <c r="K39" s="6"/>
      <c r="L39" s="6"/>
      <c r="M39" s="6"/>
      <c r="N39" s="6"/>
      <c r="O39" s="6"/>
      <c r="P39" s="6"/>
    </row>
    <row r="40" spans="1:16" ht="15.75" thickBot="1" x14ac:dyDescent="0.3">
      <c r="A40" s="2"/>
      <c r="B40" s="3"/>
      <c r="C40" s="3"/>
      <c r="D40" s="3"/>
      <c r="E40" s="3"/>
      <c r="F40" s="3"/>
      <c r="G40" s="236" t="str">
        <f>IF(F32=0,"Sem Valores a Serem Executados",F32-G32)</f>
        <v>Sem Valores a Serem Executados</v>
      </c>
      <c r="H40" s="237"/>
      <c r="I40" s="88" t="str">
        <f>IF(F32=0,"N/A",1-(G32/F32))</f>
        <v>N/A</v>
      </c>
    </row>
    <row r="41" spans="1:16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16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16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16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16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16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16" x14ac:dyDescent="0.25">
      <c r="A47" s="6"/>
      <c r="B47" s="6"/>
      <c r="C47" s="6"/>
      <c r="D47" s="6"/>
      <c r="E47" s="6"/>
      <c r="F47" s="6"/>
      <c r="G47" s="6"/>
      <c r="H47" s="6"/>
      <c r="I47" s="6"/>
    </row>
    <row r="48" spans="1:16" x14ac:dyDescent="0.2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2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2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25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25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25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2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6"/>
      <c r="B65" s="6"/>
      <c r="C65" s="6"/>
      <c r="D65" s="6"/>
      <c r="E65" s="6"/>
      <c r="F65" s="6"/>
      <c r="G65" s="6"/>
      <c r="H65" s="6"/>
      <c r="I65" s="6"/>
    </row>
  </sheetData>
  <sheetProtection algorithmName="SHA-512" hashValue="YbDVVnwx8z+RzICdQmJ2oQYbWK816iXEBQT7aR1xdIAb4sWHiKv/lOP5D7Zc8PfFHA8YB5G1Kz2jA4ojSUWMAA==" saltValue="QwJhhJDu7XQfESzCUkKZYg==" spinCount="100000" sheet="1" objects="1" scenarios="1" selectLockedCells="1"/>
  <mergeCells count="39">
    <mergeCell ref="H20:I20"/>
    <mergeCell ref="B29:E29"/>
    <mergeCell ref="H19:I19"/>
    <mergeCell ref="G38:I39"/>
    <mergeCell ref="G40:H40"/>
    <mergeCell ref="B30:E30"/>
    <mergeCell ref="B31:E31"/>
    <mergeCell ref="A27:I27"/>
    <mergeCell ref="A34:B34"/>
    <mergeCell ref="G34:I34"/>
    <mergeCell ref="I28:I29"/>
    <mergeCell ref="I30:I32"/>
    <mergeCell ref="A37:I37"/>
    <mergeCell ref="A1:I1"/>
    <mergeCell ref="D3:G3"/>
    <mergeCell ref="A3:C3"/>
    <mergeCell ref="A7:F7"/>
    <mergeCell ref="A8:E8"/>
    <mergeCell ref="G7:G8"/>
    <mergeCell ref="H7:I11"/>
    <mergeCell ref="B10:E10"/>
    <mergeCell ref="B9:E9"/>
    <mergeCell ref="B11:E11"/>
    <mergeCell ref="A12:E12"/>
    <mergeCell ref="G35:H35"/>
    <mergeCell ref="G36:H36"/>
    <mergeCell ref="A17:F17"/>
    <mergeCell ref="A18:E18"/>
    <mergeCell ref="B20:E20"/>
    <mergeCell ref="B19:E19"/>
    <mergeCell ref="B21:E21"/>
    <mergeCell ref="A22:E22"/>
    <mergeCell ref="A23:E23"/>
    <mergeCell ref="A36:D36"/>
    <mergeCell ref="A32:E32"/>
    <mergeCell ref="A28:E28"/>
    <mergeCell ref="H21:I21"/>
    <mergeCell ref="H17:I18"/>
    <mergeCell ref="G17:G18"/>
  </mergeCells>
  <phoneticPr fontId="11" type="noConversion"/>
  <printOptions horizontalCentered="1"/>
  <pageMargins left="0.51181102362204722" right="0.51181102362204722" top="0.39370078740157483" bottom="0.39370078740157483" header="0.31496062992125984" footer="0.31496062992125984"/>
  <pageSetup paperSize="9" scale="9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workbookViewId="0">
      <selection activeCell="C14" sqref="C14:D14"/>
    </sheetView>
  </sheetViews>
  <sheetFormatPr defaultRowHeight="15" x14ac:dyDescent="0.25"/>
  <cols>
    <col min="1" max="1" width="5.28515625" customWidth="1"/>
    <col min="2" max="2" width="14.5703125" style="6" customWidth="1"/>
    <col min="3" max="3" width="5.42578125" customWidth="1"/>
    <col min="4" max="4" width="15.5703125" style="6" customWidth="1"/>
    <col min="5" max="5" width="8.7109375" customWidth="1"/>
    <col min="6" max="6" width="11.7109375" customWidth="1"/>
    <col min="7" max="7" width="12.28515625" style="6" customWidth="1"/>
    <col min="8" max="8" width="28.42578125" customWidth="1"/>
    <col min="9" max="9" width="25.7109375" style="5" customWidth="1"/>
    <col min="10" max="10" width="15.85546875" customWidth="1"/>
    <col min="14" max="14" width="11.7109375" bestFit="1" customWidth="1"/>
    <col min="16" max="16" width="11.7109375" bestFit="1" customWidth="1"/>
  </cols>
  <sheetData>
    <row r="1" spans="1:10" ht="16.5" thickBot="1" x14ac:dyDescent="0.3">
      <c r="A1" s="260" t="s">
        <v>14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6" customFormat="1" ht="16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ht="16.5" thickBot="1" x14ac:dyDescent="0.3">
      <c r="A3" s="209" t="s">
        <v>0</v>
      </c>
      <c r="B3" s="210"/>
      <c r="C3" s="210"/>
      <c r="D3" s="267" t="str">
        <f>'Ação Orçamentária'!D3:G3</f>
        <v>REFORMA DO EDIFÍCIO SEDE DO CONSELHO DA JUSTIÇA FEDERAL - DF</v>
      </c>
      <c r="E3" s="258"/>
      <c r="F3" s="258"/>
      <c r="G3" s="258"/>
      <c r="H3" s="259"/>
      <c r="I3" s="24" t="s">
        <v>1</v>
      </c>
      <c r="J3" s="25" t="str">
        <f>'Ação Orçamentária'!I3</f>
        <v>XXXX</v>
      </c>
    </row>
    <row r="4" spans="1:10" s="77" customFormat="1" ht="16.5" thickBot="1" x14ac:dyDescent="0.3">
      <c r="A4" s="73"/>
      <c r="B4" s="74"/>
      <c r="C4" s="74"/>
      <c r="D4" s="75"/>
      <c r="E4" s="75"/>
      <c r="F4" s="75"/>
      <c r="G4" s="75"/>
      <c r="H4" s="75"/>
      <c r="I4" s="75"/>
      <c r="J4" s="76"/>
    </row>
    <row r="5" spans="1:10" s="6" customFormat="1" ht="16.5" thickBot="1" x14ac:dyDescent="0.3">
      <c r="A5" s="257" t="s">
        <v>81</v>
      </c>
      <c r="B5" s="258"/>
      <c r="C5" s="259"/>
      <c r="D5" s="256" t="s">
        <v>83</v>
      </c>
      <c r="E5" s="256"/>
      <c r="F5" s="256"/>
      <c r="G5" s="256"/>
      <c r="H5" s="256"/>
      <c r="I5" s="24" t="s">
        <v>82</v>
      </c>
      <c r="J5" s="140">
        <v>43955</v>
      </c>
    </row>
    <row r="6" spans="1:10" ht="15.75" thickBot="1" x14ac:dyDescent="0.3">
      <c r="A6" s="41"/>
      <c r="B6" s="42"/>
      <c r="C6" s="42"/>
      <c r="D6" s="42"/>
      <c r="E6" s="42"/>
      <c r="F6" s="42"/>
      <c r="G6" s="42"/>
      <c r="H6" s="42"/>
      <c r="I6" s="10"/>
      <c r="J6" s="43"/>
    </row>
    <row r="7" spans="1:10" ht="15.75" thickBot="1" x14ac:dyDescent="0.3">
      <c r="A7" s="263" t="s">
        <v>17</v>
      </c>
      <c r="B7" s="264"/>
      <c r="C7" s="268">
        <f>'Ação Orçamentária'!F19</f>
        <v>0</v>
      </c>
      <c r="D7" s="269"/>
      <c r="E7" s="264"/>
      <c r="F7" s="264"/>
      <c r="G7" s="264"/>
      <c r="H7" s="264"/>
      <c r="I7" s="49" t="s">
        <v>18</v>
      </c>
      <c r="J7" s="62">
        <f>SUM(C7+I24)</f>
        <v>0</v>
      </c>
    </row>
    <row r="8" spans="1:10" ht="15.75" thickBot="1" x14ac:dyDescent="0.3">
      <c r="A8" s="56"/>
      <c r="B8" s="10"/>
      <c r="C8" s="10"/>
      <c r="D8" s="10"/>
      <c r="E8" s="10"/>
      <c r="F8" s="10"/>
      <c r="G8" s="10"/>
      <c r="H8" s="10"/>
      <c r="I8" s="10"/>
      <c r="J8" s="52"/>
    </row>
    <row r="9" spans="1:10" ht="15.75" thickBot="1" x14ac:dyDescent="0.3">
      <c r="A9" s="276" t="s">
        <v>65</v>
      </c>
      <c r="B9" s="277"/>
      <c r="C9" s="277"/>
      <c r="D9" s="277"/>
      <c r="E9" s="277"/>
      <c r="F9" s="277"/>
      <c r="G9" s="277"/>
      <c r="H9" s="277"/>
      <c r="I9" s="277"/>
      <c r="J9" s="278"/>
    </row>
    <row r="10" spans="1:10" ht="15.75" thickBot="1" x14ac:dyDescent="0.3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5.75" thickBot="1" x14ac:dyDescent="0.3">
      <c r="A11" s="279" t="s">
        <v>50</v>
      </c>
      <c r="B11" s="280"/>
      <c r="C11" s="272" t="s">
        <v>51</v>
      </c>
      <c r="D11" s="272"/>
      <c r="E11" s="48" t="s">
        <v>20</v>
      </c>
      <c r="F11" s="51" t="s">
        <v>52</v>
      </c>
      <c r="G11" s="10"/>
      <c r="H11" s="50" t="s">
        <v>53</v>
      </c>
      <c r="I11" s="48" t="s">
        <v>54</v>
      </c>
      <c r="J11" s="51" t="s">
        <v>52</v>
      </c>
    </row>
    <row r="12" spans="1:10" ht="15.75" thickBot="1" x14ac:dyDescent="0.3">
      <c r="A12" s="41"/>
      <c r="B12" s="42"/>
      <c r="C12" s="274"/>
      <c r="D12" s="274"/>
      <c r="E12" s="10"/>
      <c r="F12" s="10"/>
      <c r="G12" s="10"/>
      <c r="H12" s="10"/>
      <c r="I12" s="10"/>
      <c r="J12" s="52"/>
    </row>
    <row r="13" spans="1:10" ht="15.75" thickBot="1" x14ac:dyDescent="0.3">
      <c r="A13" s="270" t="s">
        <v>19</v>
      </c>
      <c r="B13" s="271"/>
      <c r="C13" s="281">
        <v>0</v>
      </c>
      <c r="D13" s="281"/>
      <c r="E13" s="138" t="str">
        <f>IF($J$7=0,"N/A",C13/$J$7)</f>
        <v>N/A</v>
      </c>
      <c r="F13" s="142">
        <v>43981</v>
      </c>
      <c r="G13" s="10"/>
      <c r="H13" s="53" t="s">
        <v>55</v>
      </c>
      <c r="I13" s="141">
        <v>0</v>
      </c>
      <c r="J13" s="142">
        <v>43997</v>
      </c>
    </row>
    <row r="14" spans="1:10" ht="15.75" thickBot="1" x14ac:dyDescent="0.3">
      <c r="A14" s="265" t="s">
        <v>21</v>
      </c>
      <c r="B14" s="266"/>
      <c r="C14" s="282">
        <v>0</v>
      </c>
      <c r="D14" s="282"/>
      <c r="E14" s="138" t="str">
        <f t="shared" ref="E14:E36" si="0">IF($J$7=0,"N/A",C14/$J$7)</f>
        <v>N/A</v>
      </c>
      <c r="F14" s="147"/>
      <c r="G14" s="57"/>
      <c r="H14" s="54" t="s">
        <v>56</v>
      </c>
      <c r="I14" s="143">
        <v>0</v>
      </c>
      <c r="J14" s="144"/>
    </row>
    <row r="15" spans="1:10" ht="15.75" thickBot="1" x14ac:dyDescent="0.3">
      <c r="A15" s="265" t="s">
        <v>22</v>
      </c>
      <c r="B15" s="266"/>
      <c r="C15" s="282">
        <v>0</v>
      </c>
      <c r="D15" s="282"/>
      <c r="E15" s="138" t="str">
        <f t="shared" si="0"/>
        <v>N/A</v>
      </c>
      <c r="F15" s="147"/>
      <c r="G15" s="57"/>
      <c r="H15" s="54" t="s">
        <v>57</v>
      </c>
      <c r="I15" s="143">
        <v>0</v>
      </c>
      <c r="J15" s="144"/>
    </row>
    <row r="16" spans="1:10" ht="15.75" thickBot="1" x14ac:dyDescent="0.3">
      <c r="A16" s="265" t="s">
        <v>23</v>
      </c>
      <c r="B16" s="266"/>
      <c r="C16" s="282">
        <v>0</v>
      </c>
      <c r="D16" s="282"/>
      <c r="E16" s="138" t="str">
        <f t="shared" si="0"/>
        <v>N/A</v>
      </c>
      <c r="F16" s="147"/>
      <c r="G16" s="10"/>
      <c r="H16" s="54" t="s">
        <v>58</v>
      </c>
      <c r="I16" s="143">
        <v>0</v>
      </c>
      <c r="J16" s="144"/>
    </row>
    <row r="17" spans="1:10" ht="15.75" thickBot="1" x14ac:dyDescent="0.3">
      <c r="A17" s="265" t="s">
        <v>24</v>
      </c>
      <c r="B17" s="266"/>
      <c r="C17" s="282">
        <v>0</v>
      </c>
      <c r="D17" s="282"/>
      <c r="E17" s="138" t="str">
        <f t="shared" si="0"/>
        <v>N/A</v>
      </c>
      <c r="F17" s="147"/>
      <c r="G17" s="10"/>
      <c r="H17" s="54" t="s">
        <v>59</v>
      </c>
      <c r="I17" s="143">
        <v>0</v>
      </c>
      <c r="J17" s="144"/>
    </row>
    <row r="18" spans="1:10" ht="15.75" thickBot="1" x14ac:dyDescent="0.3">
      <c r="A18" s="265" t="s">
        <v>25</v>
      </c>
      <c r="B18" s="266"/>
      <c r="C18" s="282">
        <v>0</v>
      </c>
      <c r="D18" s="282"/>
      <c r="E18" s="138" t="str">
        <f t="shared" si="0"/>
        <v>N/A</v>
      </c>
      <c r="F18" s="147"/>
      <c r="G18" s="10"/>
      <c r="H18" s="54" t="s">
        <v>60</v>
      </c>
      <c r="I18" s="143">
        <v>0</v>
      </c>
      <c r="J18" s="144"/>
    </row>
    <row r="19" spans="1:10" ht="15.75" thickBot="1" x14ac:dyDescent="0.3">
      <c r="A19" s="265" t="s">
        <v>26</v>
      </c>
      <c r="B19" s="266"/>
      <c r="C19" s="282">
        <v>0</v>
      </c>
      <c r="D19" s="282"/>
      <c r="E19" s="138" t="str">
        <f t="shared" si="0"/>
        <v>N/A</v>
      </c>
      <c r="F19" s="147"/>
      <c r="G19" s="10"/>
      <c r="H19" s="54" t="s">
        <v>61</v>
      </c>
      <c r="I19" s="143">
        <v>0</v>
      </c>
      <c r="J19" s="144"/>
    </row>
    <row r="20" spans="1:10" ht="15.75" thickBot="1" x14ac:dyDescent="0.3">
      <c r="A20" s="265" t="s">
        <v>27</v>
      </c>
      <c r="B20" s="266"/>
      <c r="C20" s="282">
        <v>0</v>
      </c>
      <c r="D20" s="282"/>
      <c r="E20" s="138" t="str">
        <f t="shared" si="0"/>
        <v>N/A</v>
      </c>
      <c r="F20" s="147"/>
      <c r="G20" s="10"/>
      <c r="H20" s="54" t="s">
        <v>62</v>
      </c>
      <c r="I20" s="143">
        <v>0</v>
      </c>
      <c r="J20" s="144"/>
    </row>
    <row r="21" spans="1:10" ht="15.75" thickBot="1" x14ac:dyDescent="0.3">
      <c r="A21" s="265" t="s">
        <v>28</v>
      </c>
      <c r="B21" s="266"/>
      <c r="C21" s="282">
        <v>0</v>
      </c>
      <c r="D21" s="282"/>
      <c r="E21" s="138" t="str">
        <f t="shared" si="0"/>
        <v>N/A</v>
      </c>
      <c r="F21" s="147"/>
      <c r="G21" s="10"/>
      <c r="H21" s="54" t="s">
        <v>63</v>
      </c>
      <c r="I21" s="143">
        <v>0</v>
      </c>
      <c r="J21" s="144"/>
    </row>
    <row r="22" spans="1:10" ht="15.75" thickBot="1" x14ac:dyDescent="0.3">
      <c r="A22" s="265" t="s">
        <v>29</v>
      </c>
      <c r="B22" s="266"/>
      <c r="C22" s="282">
        <v>0</v>
      </c>
      <c r="D22" s="282"/>
      <c r="E22" s="138" t="str">
        <f t="shared" si="0"/>
        <v>N/A</v>
      </c>
      <c r="F22" s="147"/>
      <c r="G22" s="10"/>
      <c r="H22" s="55" t="s">
        <v>64</v>
      </c>
      <c r="I22" s="145">
        <v>0</v>
      </c>
      <c r="J22" s="146"/>
    </row>
    <row r="23" spans="1:10" ht="15.75" thickBot="1" x14ac:dyDescent="0.3">
      <c r="A23" s="265" t="s">
        <v>30</v>
      </c>
      <c r="B23" s="266"/>
      <c r="C23" s="282">
        <v>0</v>
      </c>
      <c r="D23" s="282"/>
      <c r="E23" s="138" t="str">
        <f t="shared" si="0"/>
        <v>N/A</v>
      </c>
      <c r="F23" s="147"/>
      <c r="G23" s="10"/>
      <c r="H23" s="10"/>
      <c r="I23" s="10"/>
      <c r="J23" s="52"/>
    </row>
    <row r="24" spans="1:10" ht="15.75" thickBot="1" x14ac:dyDescent="0.3">
      <c r="A24" s="265" t="s">
        <v>31</v>
      </c>
      <c r="B24" s="266"/>
      <c r="C24" s="282">
        <v>0</v>
      </c>
      <c r="D24" s="282"/>
      <c r="E24" s="138" t="str">
        <f t="shared" si="0"/>
        <v>N/A</v>
      </c>
      <c r="F24" s="147"/>
      <c r="G24" s="10"/>
      <c r="H24" s="58" t="s">
        <v>49</v>
      </c>
      <c r="I24" s="61">
        <f>SUM(I13:I22)</f>
        <v>0</v>
      </c>
      <c r="J24" s="52"/>
    </row>
    <row r="25" spans="1:10" ht="15.75" thickBot="1" x14ac:dyDescent="0.3">
      <c r="A25" s="265" t="s">
        <v>32</v>
      </c>
      <c r="B25" s="266"/>
      <c r="C25" s="282">
        <v>0</v>
      </c>
      <c r="D25" s="282"/>
      <c r="E25" s="138" t="str">
        <f t="shared" si="0"/>
        <v>N/A</v>
      </c>
      <c r="F25" s="147"/>
      <c r="G25" s="10"/>
      <c r="H25" s="10"/>
      <c r="I25" s="10"/>
      <c r="J25" s="52"/>
    </row>
    <row r="26" spans="1:10" ht="15.75" thickBot="1" x14ac:dyDescent="0.3">
      <c r="A26" s="265" t="s">
        <v>33</v>
      </c>
      <c r="B26" s="266"/>
      <c r="C26" s="282">
        <v>0</v>
      </c>
      <c r="D26" s="282"/>
      <c r="E26" s="138" t="str">
        <f t="shared" si="0"/>
        <v>N/A</v>
      </c>
      <c r="F26" s="144"/>
      <c r="G26" s="10"/>
      <c r="H26" s="10"/>
      <c r="I26" s="10"/>
      <c r="J26" s="52"/>
    </row>
    <row r="27" spans="1:10" ht="15.75" thickBot="1" x14ac:dyDescent="0.3">
      <c r="A27" s="265" t="s">
        <v>34</v>
      </c>
      <c r="B27" s="266"/>
      <c r="C27" s="282">
        <v>0</v>
      </c>
      <c r="D27" s="282"/>
      <c r="E27" s="138" t="str">
        <f t="shared" si="0"/>
        <v>N/A</v>
      </c>
      <c r="F27" s="144"/>
      <c r="G27" s="10"/>
      <c r="H27" s="10"/>
      <c r="I27" s="10"/>
      <c r="J27" s="52"/>
    </row>
    <row r="28" spans="1:10" ht="15.75" thickBot="1" x14ac:dyDescent="0.3">
      <c r="A28" s="265" t="s">
        <v>35</v>
      </c>
      <c r="B28" s="266"/>
      <c r="C28" s="282">
        <v>0</v>
      </c>
      <c r="D28" s="282"/>
      <c r="E28" s="138" t="str">
        <f t="shared" si="0"/>
        <v>N/A</v>
      </c>
      <c r="F28" s="144"/>
      <c r="G28" s="10"/>
      <c r="H28" s="15" t="s">
        <v>66</v>
      </c>
      <c r="I28" s="10"/>
      <c r="J28" s="52"/>
    </row>
    <row r="29" spans="1:10" ht="15.75" thickBot="1" x14ac:dyDescent="0.3">
      <c r="A29" s="265" t="s">
        <v>36</v>
      </c>
      <c r="B29" s="266"/>
      <c r="C29" s="282">
        <v>0</v>
      </c>
      <c r="D29" s="282"/>
      <c r="E29" s="138" t="str">
        <f t="shared" si="0"/>
        <v>N/A</v>
      </c>
      <c r="F29" s="144"/>
      <c r="G29" s="10"/>
      <c r="H29" s="15" t="s">
        <v>69</v>
      </c>
      <c r="I29" s="63"/>
      <c r="J29" s="52"/>
    </row>
    <row r="30" spans="1:10" ht="15.75" thickBot="1" x14ac:dyDescent="0.3">
      <c r="A30" s="265" t="s">
        <v>37</v>
      </c>
      <c r="B30" s="266"/>
      <c r="C30" s="282">
        <v>0</v>
      </c>
      <c r="D30" s="282"/>
      <c r="E30" s="138" t="str">
        <f t="shared" si="0"/>
        <v>N/A</v>
      </c>
      <c r="F30" s="144"/>
      <c r="G30" s="10"/>
      <c r="H30" s="10"/>
      <c r="I30" s="10"/>
      <c r="J30" s="52"/>
    </row>
    <row r="31" spans="1:10" ht="15.75" thickBot="1" x14ac:dyDescent="0.3">
      <c r="A31" s="265" t="s">
        <v>38</v>
      </c>
      <c r="B31" s="266"/>
      <c r="C31" s="282">
        <v>0</v>
      </c>
      <c r="D31" s="282"/>
      <c r="E31" s="138" t="str">
        <f t="shared" si="0"/>
        <v>N/A</v>
      </c>
      <c r="F31" s="144"/>
      <c r="G31" s="10"/>
      <c r="H31" s="200" t="s">
        <v>70</v>
      </c>
      <c r="I31" s="200"/>
      <c r="J31" s="285"/>
    </row>
    <row r="32" spans="1:10" ht="15.75" thickBot="1" x14ac:dyDescent="0.3">
      <c r="A32" s="265" t="s">
        <v>39</v>
      </c>
      <c r="B32" s="266"/>
      <c r="C32" s="282">
        <v>0</v>
      </c>
      <c r="D32" s="282"/>
      <c r="E32" s="138" t="str">
        <f t="shared" si="0"/>
        <v>N/A</v>
      </c>
      <c r="F32" s="144"/>
      <c r="G32" s="10"/>
      <c r="H32" s="12"/>
      <c r="I32" s="10"/>
      <c r="J32" s="52"/>
    </row>
    <row r="33" spans="1:10" ht="15.75" thickBot="1" x14ac:dyDescent="0.3">
      <c r="A33" s="265" t="s">
        <v>40</v>
      </c>
      <c r="B33" s="266"/>
      <c r="C33" s="282">
        <v>0</v>
      </c>
      <c r="D33" s="282"/>
      <c r="E33" s="138" t="str">
        <f t="shared" si="0"/>
        <v>N/A</v>
      </c>
      <c r="F33" s="144"/>
      <c r="G33" s="10"/>
      <c r="H33" s="10"/>
      <c r="I33" s="10"/>
      <c r="J33" s="52"/>
    </row>
    <row r="34" spans="1:10" ht="15.75" thickBot="1" x14ac:dyDescent="0.3">
      <c r="A34" s="265" t="s">
        <v>41</v>
      </c>
      <c r="B34" s="266"/>
      <c r="C34" s="282">
        <v>0</v>
      </c>
      <c r="D34" s="282"/>
      <c r="E34" s="138" t="str">
        <f t="shared" si="0"/>
        <v>N/A</v>
      </c>
      <c r="F34" s="144"/>
      <c r="G34" s="10"/>
      <c r="H34" s="10"/>
      <c r="I34" s="10"/>
      <c r="J34" s="52"/>
    </row>
    <row r="35" spans="1:10" ht="15.75" thickBot="1" x14ac:dyDescent="0.3">
      <c r="A35" s="265" t="s">
        <v>42</v>
      </c>
      <c r="B35" s="266"/>
      <c r="C35" s="282">
        <v>0</v>
      </c>
      <c r="D35" s="282"/>
      <c r="E35" s="138" t="str">
        <f t="shared" si="0"/>
        <v>N/A</v>
      </c>
      <c r="F35" s="144"/>
      <c r="G35" s="10"/>
      <c r="H35" s="10"/>
      <c r="I35" s="10"/>
      <c r="J35" s="52"/>
    </row>
    <row r="36" spans="1:10" x14ac:dyDescent="0.25">
      <c r="A36" s="265" t="s">
        <v>43</v>
      </c>
      <c r="B36" s="266"/>
      <c r="C36" s="282">
        <v>0</v>
      </c>
      <c r="D36" s="282"/>
      <c r="E36" s="138" t="str">
        <f t="shared" si="0"/>
        <v>N/A</v>
      </c>
      <c r="F36" s="144"/>
      <c r="G36" s="10"/>
      <c r="H36" s="10"/>
      <c r="I36" s="10"/>
      <c r="J36" s="52"/>
    </row>
    <row r="37" spans="1:10" ht="15.75" thickBot="1" x14ac:dyDescent="0.3">
      <c r="A37" s="273"/>
      <c r="B37" s="274"/>
      <c r="C37" s="42"/>
      <c r="D37" s="42"/>
      <c r="E37" s="42"/>
      <c r="F37" s="42"/>
      <c r="G37" s="42"/>
      <c r="H37" s="42"/>
      <c r="I37" s="10"/>
      <c r="J37" s="43"/>
    </row>
    <row r="38" spans="1:10" ht="15.75" thickBot="1" x14ac:dyDescent="0.3">
      <c r="A38" s="283" t="s">
        <v>49</v>
      </c>
      <c r="B38" s="284"/>
      <c r="C38" s="59"/>
      <c r="D38" s="59">
        <f>SUM(C13:D36)</f>
        <v>0</v>
      </c>
      <c r="E38" s="60">
        <f>SUM(E13:E36)</f>
        <v>0</v>
      </c>
      <c r="F38" s="42"/>
      <c r="G38" s="42"/>
      <c r="H38" s="42"/>
      <c r="I38" s="10"/>
      <c r="J38" s="43"/>
    </row>
    <row r="39" spans="1:10" x14ac:dyDescent="0.25">
      <c r="A39" s="41"/>
      <c r="B39" s="42"/>
      <c r="C39" s="42"/>
      <c r="D39" s="42"/>
      <c r="E39" s="42"/>
      <c r="F39" s="42"/>
      <c r="G39" s="42"/>
      <c r="H39" s="42"/>
      <c r="I39" s="10"/>
      <c r="J39" s="43"/>
    </row>
    <row r="40" spans="1:10" ht="15.75" thickBot="1" x14ac:dyDescent="0.3">
      <c r="A40" s="2"/>
      <c r="B40" s="3"/>
      <c r="C40" s="3"/>
      <c r="D40" s="3"/>
      <c r="E40" s="3"/>
      <c r="F40" s="3"/>
      <c r="G40" s="3"/>
      <c r="H40" s="3"/>
      <c r="I40" s="11"/>
      <c r="J40" s="4"/>
    </row>
  </sheetData>
  <sheetProtection algorithmName="SHA-512" hashValue="AOMn3SdLYnvPma8K4e0jqbsB4DIKcQ7klOIET9brmXNsEi8Dj3iGQw2aY/o3Njp2VuFNmYP8cMnLrNJFNhMW9w==" saltValue="fr0F1SorBqXS3gPiXWmotQ==" spinCount="100000" sheet="1" selectLockedCells="1"/>
  <mergeCells count="64">
    <mergeCell ref="E7:H7"/>
    <mergeCell ref="H31:J3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4:D34"/>
    <mergeCell ref="C35:D35"/>
    <mergeCell ref="C36:D36"/>
    <mergeCell ref="C29:D29"/>
    <mergeCell ref="C30:D30"/>
    <mergeCell ref="C31:D31"/>
    <mergeCell ref="C32:D32"/>
    <mergeCell ref="C33:D3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1:B11"/>
    <mergeCell ref="A21:B21"/>
    <mergeCell ref="A22:B22"/>
    <mergeCell ref="A23:B23"/>
    <mergeCell ref="C13:D13"/>
    <mergeCell ref="A18:B18"/>
    <mergeCell ref="A20:B20"/>
    <mergeCell ref="C12:D12"/>
    <mergeCell ref="C14:D14"/>
    <mergeCell ref="C15:D15"/>
    <mergeCell ref="C16:D16"/>
    <mergeCell ref="C17:D17"/>
    <mergeCell ref="D5:H5"/>
    <mergeCell ref="A5:C5"/>
    <mergeCell ref="A1:J1"/>
    <mergeCell ref="A7:B7"/>
    <mergeCell ref="A19:B19"/>
    <mergeCell ref="A3:C3"/>
    <mergeCell ref="D3:H3"/>
    <mergeCell ref="C7:D7"/>
    <mergeCell ref="A13:B13"/>
    <mergeCell ref="C11:D11"/>
    <mergeCell ref="A14:B14"/>
    <mergeCell ref="A10:J10"/>
    <mergeCell ref="A9:J9"/>
    <mergeCell ref="A15:B15"/>
    <mergeCell ref="A16:B16"/>
    <mergeCell ref="A17:B17"/>
  </mergeCells>
  <phoneticPr fontId="11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6"/>
  <sheetViews>
    <sheetView workbookViewId="0">
      <selection activeCell="J5" sqref="J5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5.42578125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9.140625" style="6" customWidth="1"/>
    <col min="9" max="9" width="25.7109375" style="5" customWidth="1"/>
    <col min="10" max="10" width="15.85546875" style="6" customWidth="1"/>
    <col min="11" max="13" width="9.140625" style="6"/>
    <col min="14" max="14" width="11.7109375" style="6" bestFit="1" customWidth="1"/>
    <col min="15" max="15" width="9.140625" style="6"/>
    <col min="16" max="16" width="11.7109375" style="6" bestFit="1" customWidth="1"/>
    <col min="17" max="16384" width="9.140625" style="6"/>
  </cols>
  <sheetData>
    <row r="1" spans="1:10" ht="16.5" thickBot="1" x14ac:dyDescent="0.3">
      <c r="A1" s="260" t="s">
        <v>67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ht="16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ht="16.5" thickBot="1" x14ac:dyDescent="0.3">
      <c r="A3" s="209" t="s">
        <v>0</v>
      </c>
      <c r="B3" s="210"/>
      <c r="C3" s="210"/>
      <c r="D3" s="286" t="str">
        <f>'Ação Orçamentária'!D3:G3</f>
        <v>REFORMA DO EDIFÍCIO SEDE DO CONSELHO DA JUSTIÇA FEDERAL - DF</v>
      </c>
      <c r="E3" s="287"/>
      <c r="F3" s="287"/>
      <c r="G3" s="287"/>
      <c r="H3" s="288"/>
      <c r="I3" s="24" t="s">
        <v>1</v>
      </c>
      <c r="J3" s="25" t="str">
        <f>'Ação Orçamentária'!I3</f>
        <v>XXXX</v>
      </c>
    </row>
    <row r="4" spans="1:10" s="77" customFormat="1" ht="16.5" thickBot="1" x14ac:dyDescent="0.3">
      <c r="A4" s="73"/>
      <c r="B4" s="74"/>
      <c r="C4" s="74"/>
      <c r="D4" s="75"/>
      <c r="E4" s="75"/>
      <c r="F4" s="75"/>
      <c r="G4" s="75"/>
      <c r="H4" s="75"/>
      <c r="I4" s="75"/>
      <c r="J4" s="76"/>
    </row>
    <row r="5" spans="1:10" ht="16.5" thickBot="1" x14ac:dyDescent="0.3">
      <c r="A5" s="257" t="s">
        <v>81</v>
      </c>
      <c r="B5" s="258"/>
      <c r="C5" s="259"/>
      <c r="D5" s="256" t="s">
        <v>84</v>
      </c>
      <c r="E5" s="256"/>
      <c r="F5" s="256"/>
      <c r="G5" s="256"/>
      <c r="H5" s="256"/>
      <c r="I5" s="24" t="s">
        <v>82</v>
      </c>
      <c r="J5" s="140">
        <v>44175</v>
      </c>
    </row>
    <row r="6" spans="1:10" ht="15.75" thickBot="1" x14ac:dyDescent="0.3">
      <c r="A6" s="41"/>
      <c r="B6" s="42"/>
      <c r="C6" s="42"/>
      <c r="D6" s="42"/>
      <c r="E6" s="42"/>
      <c r="F6" s="42"/>
      <c r="G6" s="42"/>
      <c r="H6" s="42"/>
      <c r="I6" s="10"/>
      <c r="J6" s="43"/>
    </row>
    <row r="7" spans="1:10" ht="15.75" thickBot="1" x14ac:dyDescent="0.3">
      <c r="A7" s="263" t="s">
        <v>17</v>
      </c>
      <c r="B7" s="264"/>
      <c r="C7" s="268">
        <f>'Ação Orçamentária'!F20</f>
        <v>0</v>
      </c>
      <c r="D7" s="269"/>
      <c r="E7" s="264"/>
      <c r="F7" s="264"/>
      <c r="G7" s="264"/>
      <c r="H7" s="264"/>
      <c r="I7" s="49" t="s">
        <v>18</v>
      </c>
      <c r="J7" s="62">
        <f>SUM(C7+I24)</f>
        <v>0</v>
      </c>
    </row>
    <row r="8" spans="1:10" ht="15.75" thickBot="1" x14ac:dyDescent="0.3">
      <c r="A8" s="56"/>
      <c r="B8" s="10"/>
      <c r="C8" s="10"/>
      <c r="D8" s="10"/>
      <c r="E8" s="10"/>
      <c r="F8" s="10"/>
      <c r="G8" s="10"/>
      <c r="H8" s="10"/>
      <c r="I8" s="10"/>
      <c r="J8" s="52"/>
    </row>
    <row r="9" spans="1:10" ht="15.75" thickBot="1" x14ac:dyDescent="0.3">
      <c r="A9" s="276" t="s">
        <v>65</v>
      </c>
      <c r="B9" s="277"/>
      <c r="C9" s="277"/>
      <c r="D9" s="277"/>
      <c r="E9" s="277"/>
      <c r="F9" s="277"/>
      <c r="G9" s="277"/>
      <c r="H9" s="277"/>
      <c r="I9" s="277"/>
      <c r="J9" s="278"/>
    </row>
    <row r="10" spans="1:10" ht="15.75" thickBot="1" x14ac:dyDescent="0.3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5.75" thickBot="1" x14ac:dyDescent="0.3">
      <c r="A11" s="279" t="s">
        <v>50</v>
      </c>
      <c r="B11" s="280"/>
      <c r="C11" s="272" t="s">
        <v>51</v>
      </c>
      <c r="D11" s="272"/>
      <c r="E11" s="48" t="s">
        <v>20</v>
      </c>
      <c r="F11" s="51" t="s">
        <v>52</v>
      </c>
      <c r="G11" s="10"/>
      <c r="H11" s="50" t="s">
        <v>53</v>
      </c>
      <c r="I11" s="48" t="s">
        <v>54</v>
      </c>
      <c r="J11" s="51" t="s">
        <v>52</v>
      </c>
    </row>
    <row r="12" spans="1:10" ht="15.75" thickBot="1" x14ac:dyDescent="0.3">
      <c r="A12" s="41"/>
      <c r="B12" s="42"/>
      <c r="C12" s="274"/>
      <c r="D12" s="274"/>
      <c r="E12" s="10"/>
      <c r="F12" s="10"/>
      <c r="G12" s="10"/>
      <c r="H12" s="10"/>
      <c r="I12" s="10"/>
      <c r="J12" s="52"/>
    </row>
    <row r="13" spans="1:10" ht="15.75" thickBot="1" x14ac:dyDescent="0.3">
      <c r="A13" s="270" t="s">
        <v>19</v>
      </c>
      <c r="B13" s="271"/>
      <c r="C13" s="281">
        <v>0</v>
      </c>
      <c r="D13" s="281"/>
      <c r="E13" s="138" t="str">
        <f>IF($J$7=0,"N/A",C13/$J$7)</f>
        <v>N/A</v>
      </c>
      <c r="F13" s="142">
        <v>44195</v>
      </c>
      <c r="G13" s="10"/>
      <c r="H13" s="53" t="s">
        <v>55</v>
      </c>
      <c r="I13" s="141">
        <v>0</v>
      </c>
      <c r="J13" s="142">
        <v>44221</v>
      </c>
    </row>
    <row r="14" spans="1:10" ht="15.75" thickBot="1" x14ac:dyDescent="0.3">
      <c r="A14" s="265" t="s">
        <v>21</v>
      </c>
      <c r="B14" s="266"/>
      <c r="C14" s="282">
        <v>0</v>
      </c>
      <c r="D14" s="282"/>
      <c r="E14" s="138" t="str">
        <f t="shared" ref="E14:E42" si="0">IF($J$7=0,"N/A",C14/$J$7)</f>
        <v>N/A</v>
      </c>
      <c r="F14" s="147"/>
      <c r="G14" s="57"/>
      <c r="H14" s="54" t="s">
        <v>56</v>
      </c>
      <c r="I14" s="143">
        <v>0</v>
      </c>
      <c r="J14" s="144"/>
    </row>
    <row r="15" spans="1:10" ht="15.75" thickBot="1" x14ac:dyDescent="0.3">
      <c r="A15" s="265" t="s">
        <v>22</v>
      </c>
      <c r="B15" s="266"/>
      <c r="C15" s="282">
        <v>0</v>
      </c>
      <c r="D15" s="282"/>
      <c r="E15" s="138" t="str">
        <f t="shared" si="0"/>
        <v>N/A</v>
      </c>
      <c r="F15" s="147"/>
      <c r="G15" s="57"/>
      <c r="H15" s="54" t="s">
        <v>57</v>
      </c>
      <c r="I15" s="143">
        <v>0</v>
      </c>
      <c r="J15" s="144"/>
    </row>
    <row r="16" spans="1:10" ht="15.75" thickBot="1" x14ac:dyDescent="0.3">
      <c r="A16" s="265" t="s">
        <v>23</v>
      </c>
      <c r="B16" s="266"/>
      <c r="C16" s="282">
        <v>0</v>
      </c>
      <c r="D16" s="282"/>
      <c r="E16" s="138" t="str">
        <f t="shared" si="0"/>
        <v>N/A</v>
      </c>
      <c r="F16" s="147"/>
      <c r="G16" s="10"/>
      <c r="H16" s="54" t="s">
        <v>58</v>
      </c>
      <c r="I16" s="143">
        <v>0</v>
      </c>
      <c r="J16" s="144"/>
    </row>
    <row r="17" spans="1:10" ht="15.75" thickBot="1" x14ac:dyDescent="0.3">
      <c r="A17" s="265" t="s">
        <v>24</v>
      </c>
      <c r="B17" s="266"/>
      <c r="C17" s="282">
        <v>0</v>
      </c>
      <c r="D17" s="282"/>
      <c r="E17" s="138" t="str">
        <f t="shared" si="0"/>
        <v>N/A</v>
      </c>
      <c r="F17" s="147"/>
      <c r="G17" s="10"/>
      <c r="H17" s="54" t="s">
        <v>59</v>
      </c>
      <c r="I17" s="143">
        <v>0</v>
      </c>
      <c r="J17" s="144"/>
    </row>
    <row r="18" spans="1:10" ht="15.75" thickBot="1" x14ac:dyDescent="0.3">
      <c r="A18" s="265" t="s">
        <v>25</v>
      </c>
      <c r="B18" s="266"/>
      <c r="C18" s="282">
        <v>0</v>
      </c>
      <c r="D18" s="282"/>
      <c r="E18" s="138" t="str">
        <f t="shared" si="0"/>
        <v>N/A</v>
      </c>
      <c r="F18" s="147"/>
      <c r="G18" s="10"/>
      <c r="H18" s="54" t="s">
        <v>60</v>
      </c>
      <c r="I18" s="143">
        <v>0</v>
      </c>
      <c r="J18" s="144"/>
    </row>
    <row r="19" spans="1:10" ht="15.75" thickBot="1" x14ac:dyDescent="0.3">
      <c r="A19" s="265" t="s">
        <v>26</v>
      </c>
      <c r="B19" s="266"/>
      <c r="C19" s="282">
        <v>0</v>
      </c>
      <c r="D19" s="282"/>
      <c r="E19" s="138" t="str">
        <f t="shared" si="0"/>
        <v>N/A</v>
      </c>
      <c r="F19" s="147"/>
      <c r="G19" s="10"/>
      <c r="H19" s="54" t="s">
        <v>61</v>
      </c>
      <c r="I19" s="143">
        <v>0</v>
      </c>
      <c r="J19" s="144"/>
    </row>
    <row r="20" spans="1:10" ht="15.75" thickBot="1" x14ac:dyDescent="0.3">
      <c r="A20" s="265" t="s">
        <v>27</v>
      </c>
      <c r="B20" s="266"/>
      <c r="C20" s="282">
        <v>0</v>
      </c>
      <c r="D20" s="282"/>
      <c r="E20" s="138" t="str">
        <f t="shared" si="0"/>
        <v>N/A</v>
      </c>
      <c r="F20" s="147"/>
      <c r="G20" s="10"/>
      <c r="H20" s="54" t="s">
        <v>62</v>
      </c>
      <c r="I20" s="143">
        <v>0</v>
      </c>
      <c r="J20" s="144"/>
    </row>
    <row r="21" spans="1:10" ht="15.75" thickBot="1" x14ac:dyDescent="0.3">
      <c r="A21" s="265" t="s">
        <v>28</v>
      </c>
      <c r="B21" s="266"/>
      <c r="C21" s="282">
        <v>0</v>
      </c>
      <c r="D21" s="282"/>
      <c r="E21" s="138" t="str">
        <f t="shared" si="0"/>
        <v>N/A</v>
      </c>
      <c r="F21" s="147"/>
      <c r="G21" s="10"/>
      <c r="H21" s="54" t="s">
        <v>63</v>
      </c>
      <c r="I21" s="143">
        <v>0</v>
      </c>
      <c r="J21" s="144"/>
    </row>
    <row r="22" spans="1:10" ht="15.75" thickBot="1" x14ac:dyDescent="0.3">
      <c r="A22" s="265" t="s">
        <v>29</v>
      </c>
      <c r="B22" s="266"/>
      <c r="C22" s="282">
        <v>0</v>
      </c>
      <c r="D22" s="282"/>
      <c r="E22" s="138" t="str">
        <f t="shared" si="0"/>
        <v>N/A</v>
      </c>
      <c r="F22" s="147"/>
      <c r="G22" s="10"/>
      <c r="H22" s="55" t="s">
        <v>64</v>
      </c>
      <c r="I22" s="145">
        <v>0</v>
      </c>
      <c r="J22" s="146"/>
    </row>
    <row r="23" spans="1:10" ht="15.75" thickBot="1" x14ac:dyDescent="0.3">
      <c r="A23" s="265" t="s">
        <v>30</v>
      </c>
      <c r="B23" s="266"/>
      <c r="C23" s="282">
        <v>0</v>
      </c>
      <c r="D23" s="282"/>
      <c r="E23" s="138" t="str">
        <f t="shared" si="0"/>
        <v>N/A</v>
      </c>
      <c r="F23" s="147"/>
      <c r="G23" s="10"/>
      <c r="H23" s="10"/>
      <c r="I23" s="10"/>
      <c r="J23" s="52"/>
    </row>
    <row r="24" spans="1:10" ht="15.75" thickBot="1" x14ac:dyDescent="0.3">
      <c r="A24" s="265" t="s">
        <v>31</v>
      </c>
      <c r="B24" s="266"/>
      <c r="C24" s="282">
        <v>0</v>
      </c>
      <c r="D24" s="282"/>
      <c r="E24" s="138" t="str">
        <f t="shared" si="0"/>
        <v>N/A</v>
      </c>
      <c r="F24" s="147"/>
      <c r="G24" s="10"/>
      <c r="H24" s="58" t="s">
        <v>49</v>
      </c>
      <c r="I24" s="61">
        <f>SUM(I13:I22)</f>
        <v>0</v>
      </c>
      <c r="J24" s="52"/>
    </row>
    <row r="25" spans="1:10" ht="15.75" thickBot="1" x14ac:dyDescent="0.3">
      <c r="A25" s="265" t="s">
        <v>32</v>
      </c>
      <c r="B25" s="266"/>
      <c r="C25" s="282">
        <v>0</v>
      </c>
      <c r="D25" s="282"/>
      <c r="E25" s="138" t="str">
        <f t="shared" si="0"/>
        <v>N/A</v>
      </c>
      <c r="F25" s="147"/>
      <c r="G25" s="10"/>
      <c r="H25" s="10"/>
      <c r="I25" s="10"/>
      <c r="J25" s="52"/>
    </row>
    <row r="26" spans="1:10" ht="15.75" thickBot="1" x14ac:dyDescent="0.3">
      <c r="A26" s="265" t="s">
        <v>33</v>
      </c>
      <c r="B26" s="266"/>
      <c r="C26" s="282">
        <v>0</v>
      </c>
      <c r="D26" s="282"/>
      <c r="E26" s="138" t="str">
        <f t="shared" si="0"/>
        <v>N/A</v>
      </c>
      <c r="F26" s="144"/>
      <c r="G26" s="10"/>
      <c r="H26" s="10"/>
      <c r="I26" s="10"/>
      <c r="J26" s="52"/>
    </row>
    <row r="27" spans="1:10" ht="15.75" thickBot="1" x14ac:dyDescent="0.3">
      <c r="A27" s="265" t="s">
        <v>34</v>
      </c>
      <c r="B27" s="266"/>
      <c r="C27" s="282">
        <v>0</v>
      </c>
      <c r="D27" s="282"/>
      <c r="E27" s="138" t="str">
        <f t="shared" si="0"/>
        <v>N/A</v>
      </c>
      <c r="F27" s="144"/>
      <c r="G27" s="10"/>
      <c r="H27" s="10"/>
      <c r="I27" s="10"/>
      <c r="J27" s="52"/>
    </row>
    <row r="28" spans="1:10" ht="15.75" thickBot="1" x14ac:dyDescent="0.3">
      <c r="A28" s="265" t="s">
        <v>35</v>
      </c>
      <c r="B28" s="266"/>
      <c r="C28" s="282">
        <v>0</v>
      </c>
      <c r="D28" s="282"/>
      <c r="E28" s="138" t="str">
        <f t="shared" si="0"/>
        <v>N/A</v>
      </c>
      <c r="F28" s="144"/>
      <c r="G28" s="10"/>
      <c r="H28" s="15" t="s">
        <v>66</v>
      </c>
      <c r="I28" s="10"/>
      <c r="J28" s="52"/>
    </row>
    <row r="29" spans="1:10" ht="15.75" thickBot="1" x14ac:dyDescent="0.3">
      <c r="A29" s="265" t="s">
        <v>36</v>
      </c>
      <c r="B29" s="266"/>
      <c r="C29" s="282">
        <v>0</v>
      </c>
      <c r="D29" s="282"/>
      <c r="E29" s="138" t="str">
        <f t="shared" si="0"/>
        <v>N/A</v>
      </c>
      <c r="F29" s="144"/>
      <c r="G29" s="10"/>
      <c r="H29" s="15" t="s">
        <v>69</v>
      </c>
      <c r="I29" s="63"/>
      <c r="J29" s="52"/>
    </row>
    <row r="30" spans="1:10" ht="15.75" thickBot="1" x14ac:dyDescent="0.3">
      <c r="A30" s="265" t="s">
        <v>37</v>
      </c>
      <c r="B30" s="266"/>
      <c r="C30" s="282">
        <v>0</v>
      </c>
      <c r="D30" s="282"/>
      <c r="E30" s="138" t="str">
        <f t="shared" si="0"/>
        <v>N/A</v>
      </c>
      <c r="F30" s="144"/>
      <c r="G30" s="10"/>
      <c r="H30" s="10"/>
      <c r="I30" s="10"/>
      <c r="J30" s="52"/>
    </row>
    <row r="31" spans="1:10" ht="15.75" thickBot="1" x14ac:dyDescent="0.3">
      <c r="A31" s="265" t="s">
        <v>38</v>
      </c>
      <c r="B31" s="266"/>
      <c r="C31" s="282">
        <v>0</v>
      </c>
      <c r="D31" s="282"/>
      <c r="E31" s="138" t="str">
        <f t="shared" si="0"/>
        <v>N/A</v>
      </c>
      <c r="F31" s="144"/>
      <c r="G31" s="10"/>
      <c r="H31" s="200" t="s">
        <v>70</v>
      </c>
      <c r="I31" s="200"/>
      <c r="J31" s="285"/>
    </row>
    <row r="32" spans="1:10" ht="15.75" thickBot="1" x14ac:dyDescent="0.3">
      <c r="A32" s="265" t="s">
        <v>39</v>
      </c>
      <c r="B32" s="266"/>
      <c r="C32" s="282">
        <v>0</v>
      </c>
      <c r="D32" s="282"/>
      <c r="E32" s="138" t="str">
        <f t="shared" si="0"/>
        <v>N/A</v>
      </c>
      <c r="F32" s="144"/>
      <c r="G32" s="10"/>
      <c r="H32" s="12"/>
      <c r="I32" s="10"/>
      <c r="J32" s="52"/>
    </row>
    <row r="33" spans="1:10" ht="15.75" thickBot="1" x14ac:dyDescent="0.3">
      <c r="A33" s="265" t="s">
        <v>40</v>
      </c>
      <c r="B33" s="266"/>
      <c r="C33" s="282">
        <v>0</v>
      </c>
      <c r="D33" s="282"/>
      <c r="E33" s="138" t="str">
        <f t="shared" si="0"/>
        <v>N/A</v>
      </c>
      <c r="F33" s="144"/>
      <c r="G33" s="10"/>
      <c r="H33" s="10"/>
      <c r="I33" s="10"/>
      <c r="J33" s="52"/>
    </row>
    <row r="34" spans="1:10" ht="15.75" thickBot="1" x14ac:dyDescent="0.3">
      <c r="A34" s="265" t="s">
        <v>41</v>
      </c>
      <c r="B34" s="266"/>
      <c r="C34" s="282">
        <v>0</v>
      </c>
      <c r="D34" s="282"/>
      <c r="E34" s="138" t="str">
        <f t="shared" si="0"/>
        <v>N/A</v>
      </c>
      <c r="F34" s="144"/>
      <c r="G34" s="10"/>
      <c r="H34" s="10"/>
      <c r="I34" s="10"/>
      <c r="J34" s="52"/>
    </row>
    <row r="35" spans="1:10" ht="15.75" thickBot="1" x14ac:dyDescent="0.3">
      <c r="A35" s="265" t="s">
        <v>42</v>
      </c>
      <c r="B35" s="266"/>
      <c r="C35" s="282">
        <v>0</v>
      </c>
      <c r="D35" s="282"/>
      <c r="E35" s="138" t="str">
        <f t="shared" si="0"/>
        <v>N/A</v>
      </c>
      <c r="F35" s="144"/>
      <c r="G35" s="10"/>
      <c r="H35" s="10"/>
      <c r="I35" s="10"/>
      <c r="J35" s="52"/>
    </row>
    <row r="36" spans="1:10" ht="15.75" thickBot="1" x14ac:dyDescent="0.3">
      <c r="A36" s="265" t="s">
        <v>43</v>
      </c>
      <c r="B36" s="266"/>
      <c r="C36" s="282">
        <v>0</v>
      </c>
      <c r="D36" s="282"/>
      <c r="E36" s="138" t="str">
        <f t="shared" si="0"/>
        <v>N/A</v>
      </c>
      <c r="F36" s="144"/>
      <c r="G36" s="10"/>
      <c r="H36" s="10"/>
      <c r="I36" s="10"/>
      <c r="J36" s="52"/>
    </row>
    <row r="37" spans="1:10" ht="15.75" thickBot="1" x14ac:dyDescent="0.3">
      <c r="A37" s="265" t="s">
        <v>44</v>
      </c>
      <c r="B37" s="266"/>
      <c r="C37" s="282">
        <v>0</v>
      </c>
      <c r="D37" s="282"/>
      <c r="E37" s="138" t="str">
        <f t="shared" si="0"/>
        <v>N/A</v>
      </c>
      <c r="F37" s="144"/>
      <c r="G37" s="10"/>
      <c r="H37" s="10"/>
      <c r="I37" s="10"/>
      <c r="J37" s="52"/>
    </row>
    <row r="38" spans="1:10" ht="15.75" thickBot="1" x14ac:dyDescent="0.3">
      <c r="A38" s="265" t="s">
        <v>45</v>
      </c>
      <c r="B38" s="266"/>
      <c r="C38" s="282">
        <v>0</v>
      </c>
      <c r="D38" s="282"/>
      <c r="E38" s="138" t="str">
        <f t="shared" si="0"/>
        <v>N/A</v>
      </c>
      <c r="F38" s="144"/>
      <c r="G38" s="10"/>
      <c r="H38" s="10"/>
      <c r="I38" s="10"/>
      <c r="J38" s="52"/>
    </row>
    <row r="39" spans="1:10" ht="15.75" thickBot="1" x14ac:dyDescent="0.3">
      <c r="A39" s="265" t="s">
        <v>33</v>
      </c>
      <c r="B39" s="266"/>
      <c r="C39" s="282">
        <v>0</v>
      </c>
      <c r="D39" s="282"/>
      <c r="E39" s="138" t="str">
        <f t="shared" si="0"/>
        <v>N/A</v>
      </c>
      <c r="F39" s="144"/>
      <c r="G39" s="10"/>
      <c r="H39" s="10"/>
      <c r="I39" s="10"/>
      <c r="J39" s="52"/>
    </row>
    <row r="40" spans="1:10" ht="15.75" thickBot="1" x14ac:dyDescent="0.3">
      <c r="A40" s="265" t="s">
        <v>46</v>
      </c>
      <c r="B40" s="266"/>
      <c r="C40" s="282">
        <v>0</v>
      </c>
      <c r="D40" s="282"/>
      <c r="E40" s="138" t="str">
        <f t="shared" si="0"/>
        <v>N/A</v>
      </c>
      <c r="F40" s="144"/>
      <c r="G40" s="10"/>
      <c r="H40" s="10"/>
      <c r="I40" s="10"/>
      <c r="J40" s="52"/>
    </row>
    <row r="41" spans="1:10" ht="15.75" thickBot="1" x14ac:dyDescent="0.3">
      <c r="A41" s="265" t="s">
        <v>47</v>
      </c>
      <c r="B41" s="266"/>
      <c r="C41" s="282">
        <v>0</v>
      </c>
      <c r="D41" s="282"/>
      <c r="E41" s="138" t="str">
        <f t="shared" si="0"/>
        <v>N/A</v>
      </c>
      <c r="F41" s="148"/>
      <c r="G41" s="42"/>
      <c r="H41" s="42"/>
      <c r="I41" s="10"/>
      <c r="J41" s="43"/>
    </row>
    <row r="42" spans="1:10" ht="15.75" thickBot="1" x14ac:dyDescent="0.3">
      <c r="A42" s="289" t="s">
        <v>48</v>
      </c>
      <c r="B42" s="290"/>
      <c r="C42" s="291">
        <v>0</v>
      </c>
      <c r="D42" s="291"/>
      <c r="E42" s="138" t="str">
        <f t="shared" si="0"/>
        <v>N/A</v>
      </c>
      <c r="F42" s="149"/>
      <c r="G42" s="42"/>
      <c r="H42" s="42"/>
      <c r="I42" s="10"/>
      <c r="J42" s="43"/>
    </row>
    <row r="43" spans="1:10" ht="15.75" thickBot="1" x14ac:dyDescent="0.3">
      <c r="A43" s="273"/>
      <c r="B43" s="274"/>
      <c r="C43" s="42"/>
      <c r="D43" s="42"/>
      <c r="E43" s="42"/>
      <c r="F43" s="42"/>
      <c r="G43" s="42"/>
      <c r="H43" s="42"/>
      <c r="I43" s="10"/>
      <c r="J43" s="43"/>
    </row>
    <row r="44" spans="1:10" ht="15.75" thickBot="1" x14ac:dyDescent="0.3">
      <c r="A44" s="283" t="s">
        <v>49</v>
      </c>
      <c r="B44" s="284"/>
      <c r="C44" s="78"/>
      <c r="D44" s="79">
        <f>SUM(C13:D42)</f>
        <v>0</v>
      </c>
      <c r="E44" s="60">
        <f>SUM(E13:E42)</f>
        <v>0</v>
      </c>
      <c r="F44" s="42"/>
      <c r="G44" s="42"/>
      <c r="H44" s="42"/>
      <c r="I44" s="10"/>
      <c r="J44" s="43"/>
    </row>
    <row r="45" spans="1:10" x14ac:dyDescent="0.25">
      <c r="A45" s="41"/>
      <c r="B45" s="42"/>
      <c r="C45" s="42"/>
      <c r="D45" s="42"/>
      <c r="E45" s="42"/>
      <c r="F45" s="42"/>
      <c r="G45" s="42"/>
      <c r="H45" s="42"/>
      <c r="I45" s="10"/>
      <c r="J45" s="43"/>
    </row>
    <row r="46" spans="1:10" ht="15.75" thickBot="1" x14ac:dyDescent="0.3">
      <c r="A46" s="2"/>
      <c r="B46" s="3"/>
      <c r="C46" s="3"/>
      <c r="D46" s="3"/>
      <c r="E46" s="3"/>
      <c r="F46" s="3"/>
      <c r="G46" s="3"/>
      <c r="H46" s="3"/>
      <c r="I46" s="11"/>
      <c r="J46" s="4"/>
    </row>
  </sheetData>
  <sheetProtection algorithmName="SHA-512" hashValue="1IIa076GTLS3ii8Fm4ZooO0kW9TmEdIkgIyTXLlxuv/1PHs5okdBtzYjzvQEcrqVDpm8S2lYPpqlzLYsNiDzZw==" saltValue="4sL877v+kKTN6m3BvxP1BA==" spinCount="100000" sheet="1" objects="1" scenarios="1" selectLockedCells="1"/>
  <mergeCells count="76">
    <mergeCell ref="A42:B42"/>
    <mergeCell ref="C42:D42"/>
    <mergeCell ref="A43:B43"/>
    <mergeCell ref="A44:B44"/>
    <mergeCell ref="H31:J31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C12:D12"/>
    <mergeCell ref="A13:B13"/>
    <mergeCell ref="C13:D13"/>
    <mergeCell ref="A14:B14"/>
    <mergeCell ref="C14:D14"/>
    <mergeCell ref="A9:J9"/>
    <mergeCell ref="A10:J10"/>
    <mergeCell ref="A11:B11"/>
    <mergeCell ref="A1:J1"/>
    <mergeCell ref="A3:C3"/>
    <mergeCell ref="D3:H3"/>
    <mergeCell ref="A7:B7"/>
    <mergeCell ref="C7:D7"/>
    <mergeCell ref="E7:H7"/>
    <mergeCell ref="C11:D11"/>
    <mergeCell ref="A5:C5"/>
    <mergeCell ref="D5:H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0638-2022-49CA-92AA-5AF5668753C2}">
  <sheetPr>
    <pageSetUpPr fitToPage="1"/>
  </sheetPr>
  <dimension ref="A1:J46"/>
  <sheetViews>
    <sheetView workbookViewId="0">
      <selection activeCell="C14" sqref="C14:D14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5.42578125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8.7109375" style="6" customWidth="1"/>
    <col min="9" max="9" width="25.7109375" style="5" customWidth="1"/>
    <col min="10" max="10" width="15.85546875" style="6" customWidth="1"/>
    <col min="11" max="13" width="9.140625" style="6"/>
    <col min="14" max="14" width="11.7109375" style="6" bestFit="1" customWidth="1"/>
    <col min="15" max="15" width="9.140625" style="6"/>
    <col min="16" max="16" width="11.7109375" style="6" bestFit="1" customWidth="1"/>
    <col min="17" max="16384" width="9.140625" style="6"/>
  </cols>
  <sheetData>
    <row r="1" spans="1:10" ht="16.5" thickBot="1" x14ac:dyDescent="0.3">
      <c r="A1" s="260" t="s">
        <v>68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ht="16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0" ht="16.5" thickBot="1" x14ac:dyDescent="0.3">
      <c r="A3" s="209" t="s">
        <v>0</v>
      </c>
      <c r="B3" s="210"/>
      <c r="C3" s="210"/>
      <c r="D3" s="286" t="str">
        <f>'Ação Orçamentária'!D3:G3</f>
        <v>REFORMA DO EDIFÍCIO SEDE DO CONSELHO DA JUSTIÇA FEDERAL - DF</v>
      </c>
      <c r="E3" s="287"/>
      <c r="F3" s="287"/>
      <c r="G3" s="287"/>
      <c r="H3" s="288"/>
      <c r="I3" s="24" t="s">
        <v>1</v>
      </c>
      <c r="J3" s="25" t="str">
        <f>'Ação Orçamentária'!I3</f>
        <v>XXXX</v>
      </c>
    </row>
    <row r="4" spans="1:10" s="77" customFormat="1" ht="16.5" thickBot="1" x14ac:dyDescent="0.3">
      <c r="A4" s="73"/>
      <c r="B4" s="74"/>
      <c r="C4" s="74"/>
      <c r="D4" s="75"/>
      <c r="E4" s="75"/>
      <c r="F4" s="75"/>
      <c r="G4" s="75"/>
      <c r="H4" s="75"/>
      <c r="I4" s="75"/>
      <c r="J4" s="76"/>
    </row>
    <row r="5" spans="1:10" ht="16.5" thickBot="1" x14ac:dyDescent="0.3">
      <c r="A5" s="257" t="s">
        <v>81</v>
      </c>
      <c r="B5" s="258"/>
      <c r="C5" s="259"/>
      <c r="D5" s="256" t="s">
        <v>85</v>
      </c>
      <c r="E5" s="256"/>
      <c r="F5" s="256"/>
      <c r="G5" s="256"/>
      <c r="H5" s="256"/>
      <c r="I5" s="24" t="s">
        <v>82</v>
      </c>
      <c r="J5" s="140">
        <v>44175</v>
      </c>
    </row>
    <row r="6" spans="1:10" ht="15.75" thickBot="1" x14ac:dyDescent="0.3">
      <c r="A6" s="41"/>
      <c r="B6" s="42"/>
      <c r="C6" s="42"/>
      <c r="D6" s="42"/>
      <c r="E6" s="42"/>
      <c r="F6" s="42"/>
      <c r="G6" s="42"/>
      <c r="H6" s="42"/>
      <c r="I6" s="10"/>
      <c r="J6" s="43"/>
    </row>
    <row r="7" spans="1:10" ht="15.75" thickBot="1" x14ac:dyDescent="0.3">
      <c r="A7" s="263" t="s">
        <v>17</v>
      </c>
      <c r="B7" s="264"/>
      <c r="C7" s="268">
        <f>'Ação Orçamentária'!F21</f>
        <v>0</v>
      </c>
      <c r="D7" s="269"/>
      <c r="E7" s="264"/>
      <c r="F7" s="264"/>
      <c r="G7" s="264"/>
      <c r="H7" s="264"/>
      <c r="I7" s="49" t="s">
        <v>18</v>
      </c>
      <c r="J7" s="62">
        <f>SUM(C7+I24)</f>
        <v>0</v>
      </c>
    </row>
    <row r="8" spans="1:10" ht="15.75" thickBot="1" x14ac:dyDescent="0.3">
      <c r="A8" s="56"/>
      <c r="B8" s="10"/>
      <c r="C8" s="10"/>
      <c r="D8" s="10"/>
      <c r="E8" s="10"/>
      <c r="F8" s="10"/>
      <c r="G8" s="10"/>
      <c r="H8" s="10"/>
      <c r="I8" s="10"/>
      <c r="J8" s="52"/>
    </row>
    <row r="9" spans="1:10" ht="15.75" thickBot="1" x14ac:dyDescent="0.3">
      <c r="A9" s="276" t="s">
        <v>65</v>
      </c>
      <c r="B9" s="277"/>
      <c r="C9" s="277"/>
      <c r="D9" s="277"/>
      <c r="E9" s="277"/>
      <c r="F9" s="277"/>
      <c r="G9" s="277"/>
      <c r="H9" s="277"/>
      <c r="I9" s="277"/>
      <c r="J9" s="278"/>
    </row>
    <row r="10" spans="1:10" ht="15.75" thickBot="1" x14ac:dyDescent="0.3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5.75" thickBot="1" x14ac:dyDescent="0.3">
      <c r="A11" s="279" t="s">
        <v>50</v>
      </c>
      <c r="B11" s="280"/>
      <c r="C11" s="272" t="s">
        <v>51</v>
      </c>
      <c r="D11" s="272"/>
      <c r="E11" s="48" t="s">
        <v>20</v>
      </c>
      <c r="F11" s="51" t="s">
        <v>52</v>
      </c>
      <c r="G11" s="10"/>
      <c r="H11" s="50" t="s">
        <v>53</v>
      </c>
      <c r="I11" s="48" t="s">
        <v>54</v>
      </c>
      <c r="J11" s="51" t="s">
        <v>52</v>
      </c>
    </row>
    <row r="12" spans="1:10" ht="15.75" thickBot="1" x14ac:dyDescent="0.3">
      <c r="A12" s="41"/>
      <c r="B12" s="42"/>
      <c r="C12" s="274"/>
      <c r="D12" s="274"/>
      <c r="E12" s="10"/>
      <c r="F12" s="10"/>
      <c r="G12" s="10"/>
      <c r="H12" s="10"/>
      <c r="I12" s="10"/>
      <c r="J12" s="52"/>
    </row>
    <row r="13" spans="1:10" ht="15.75" thickBot="1" x14ac:dyDescent="0.3">
      <c r="A13" s="270" t="s">
        <v>19</v>
      </c>
      <c r="B13" s="271"/>
      <c r="C13" s="281">
        <v>0</v>
      </c>
      <c r="D13" s="281"/>
      <c r="E13" s="138" t="str">
        <f>IF($J$7=0,"N/A",C13/$J$7)</f>
        <v>N/A</v>
      </c>
      <c r="F13" s="142">
        <v>39684</v>
      </c>
      <c r="G13" s="10"/>
      <c r="H13" s="53" t="s">
        <v>55</v>
      </c>
      <c r="I13" s="141">
        <v>0</v>
      </c>
      <c r="J13" s="142">
        <v>44211</v>
      </c>
    </row>
    <row r="14" spans="1:10" ht="15.75" thickBot="1" x14ac:dyDescent="0.3">
      <c r="A14" s="265" t="s">
        <v>21</v>
      </c>
      <c r="B14" s="266"/>
      <c r="C14" s="282">
        <v>0</v>
      </c>
      <c r="D14" s="282"/>
      <c r="E14" s="138" t="str">
        <f t="shared" ref="E14:E42" si="0">IF($J$7=0,"N/A",C14/$J$7)</f>
        <v>N/A</v>
      </c>
      <c r="F14" s="147"/>
      <c r="G14" s="57"/>
      <c r="H14" s="54" t="s">
        <v>56</v>
      </c>
      <c r="I14" s="143">
        <v>0</v>
      </c>
      <c r="J14" s="144"/>
    </row>
    <row r="15" spans="1:10" ht="15.75" thickBot="1" x14ac:dyDescent="0.3">
      <c r="A15" s="265" t="s">
        <v>22</v>
      </c>
      <c r="B15" s="266"/>
      <c r="C15" s="282">
        <v>0</v>
      </c>
      <c r="D15" s="282"/>
      <c r="E15" s="138" t="str">
        <f t="shared" si="0"/>
        <v>N/A</v>
      </c>
      <c r="F15" s="147"/>
      <c r="G15" s="57"/>
      <c r="H15" s="54" t="s">
        <v>57</v>
      </c>
      <c r="I15" s="143">
        <v>0</v>
      </c>
      <c r="J15" s="144"/>
    </row>
    <row r="16" spans="1:10" ht="15.75" thickBot="1" x14ac:dyDescent="0.3">
      <c r="A16" s="265" t="s">
        <v>23</v>
      </c>
      <c r="B16" s="266"/>
      <c r="C16" s="282">
        <v>0</v>
      </c>
      <c r="D16" s="282"/>
      <c r="E16" s="138" t="str">
        <f t="shared" si="0"/>
        <v>N/A</v>
      </c>
      <c r="F16" s="147"/>
      <c r="G16" s="10"/>
      <c r="H16" s="54" t="s">
        <v>58</v>
      </c>
      <c r="I16" s="143">
        <v>0</v>
      </c>
      <c r="J16" s="144"/>
    </row>
    <row r="17" spans="1:10" ht="15.75" thickBot="1" x14ac:dyDescent="0.3">
      <c r="A17" s="265" t="s">
        <v>24</v>
      </c>
      <c r="B17" s="266"/>
      <c r="C17" s="282">
        <v>0</v>
      </c>
      <c r="D17" s="282"/>
      <c r="E17" s="138" t="str">
        <f t="shared" si="0"/>
        <v>N/A</v>
      </c>
      <c r="F17" s="147"/>
      <c r="G17" s="10"/>
      <c r="H17" s="54" t="s">
        <v>59</v>
      </c>
      <c r="I17" s="143">
        <v>0</v>
      </c>
      <c r="J17" s="144"/>
    </row>
    <row r="18" spans="1:10" ht="15.75" thickBot="1" x14ac:dyDescent="0.3">
      <c r="A18" s="265" t="s">
        <v>25</v>
      </c>
      <c r="B18" s="266"/>
      <c r="C18" s="282">
        <v>0</v>
      </c>
      <c r="D18" s="282"/>
      <c r="E18" s="138" t="str">
        <f t="shared" si="0"/>
        <v>N/A</v>
      </c>
      <c r="F18" s="147"/>
      <c r="G18" s="10"/>
      <c r="H18" s="54" t="s">
        <v>60</v>
      </c>
      <c r="I18" s="143">
        <v>0</v>
      </c>
      <c r="J18" s="144"/>
    </row>
    <row r="19" spans="1:10" ht="15.75" thickBot="1" x14ac:dyDescent="0.3">
      <c r="A19" s="265" t="s">
        <v>26</v>
      </c>
      <c r="B19" s="266"/>
      <c r="C19" s="282">
        <v>0</v>
      </c>
      <c r="D19" s="282"/>
      <c r="E19" s="138" t="str">
        <f t="shared" si="0"/>
        <v>N/A</v>
      </c>
      <c r="F19" s="147"/>
      <c r="G19" s="10"/>
      <c r="H19" s="54" t="s">
        <v>61</v>
      </c>
      <c r="I19" s="143">
        <v>0</v>
      </c>
      <c r="J19" s="144"/>
    </row>
    <row r="20" spans="1:10" ht="15.75" thickBot="1" x14ac:dyDescent="0.3">
      <c r="A20" s="265" t="s">
        <v>27</v>
      </c>
      <c r="B20" s="266"/>
      <c r="C20" s="282">
        <v>0</v>
      </c>
      <c r="D20" s="282"/>
      <c r="E20" s="138" t="str">
        <f t="shared" si="0"/>
        <v>N/A</v>
      </c>
      <c r="F20" s="147"/>
      <c r="G20" s="10"/>
      <c r="H20" s="54" t="s">
        <v>62</v>
      </c>
      <c r="I20" s="143">
        <v>0</v>
      </c>
      <c r="J20" s="144"/>
    </row>
    <row r="21" spans="1:10" ht="15.75" thickBot="1" x14ac:dyDescent="0.3">
      <c r="A21" s="265" t="s">
        <v>28</v>
      </c>
      <c r="B21" s="266"/>
      <c r="C21" s="282">
        <v>0</v>
      </c>
      <c r="D21" s="282"/>
      <c r="E21" s="138" t="str">
        <f t="shared" si="0"/>
        <v>N/A</v>
      </c>
      <c r="F21" s="147"/>
      <c r="G21" s="10"/>
      <c r="H21" s="54" t="s">
        <v>63</v>
      </c>
      <c r="I21" s="143">
        <v>0</v>
      </c>
      <c r="J21" s="144"/>
    </row>
    <row r="22" spans="1:10" ht="15.75" thickBot="1" x14ac:dyDescent="0.3">
      <c r="A22" s="265" t="s">
        <v>29</v>
      </c>
      <c r="B22" s="266"/>
      <c r="C22" s="282">
        <v>0</v>
      </c>
      <c r="D22" s="282"/>
      <c r="E22" s="138" t="str">
        <f t="shared" si="0"/>
        <v>N/A</v>
      </c>
      <c r="F22" s="147"/>
      <c r="G22" s="10"/>
      <c r="H22" s="55" t="s">
        <v>64</v>
      </c>
      <c r="I22" s="145">
        <v>0</v>
      </c>
      <c r="J22" s="146"/>
    </row>
    <row r="23" spans="1:10" ht="15.75" thickBot="1" x14ac:dyDescent="0.3">
      <c r="A23" s="265" t="s">
        <v>30</v>
      </c>
      <c r="B23" s="266"/>
      <c r="C23" s="282">
        <v>0</v>
      </c>
      <c r="D23" s="282"/>
      <c r="E23" s="138" t="str">
        <f t="shared" si="0"/>
        <v>N/A</v>
      </c>
      <c r="F23" s="147"/>
      <c r="G23" s="10"/>
      <c r="H23" s="10"/>
      <c r="I23" s="10"/>
      <c r="J23" s="52"/>
    </row>
    <row r="24" spans="1:10" ht="15.75" thickBot="1" x14ac:dyDescent="0.3">
      <c r="A24" s="265" t="s">
        <v>31</v>
      </c>
      <c r="B24" s="266"/>
      <c r="C24" s="282">
        <v>0</v>
      </c>
      <c r="D24" s="282"/>
      <c r="E24" s="138" t="str">
        <f t="shared" si="0"/>
        <v>N/A</v>
      </c>
      <c r="F24" s="147"/>
      <c r="G24" s="10"/>
      <c r="H24" s="58" t="s">
        <v>49</v>
      </c>
      <c r="I24" s="61">
        <f>SUM(I13:I22)</f>
        <v>0</v>
      </c>
      <c r="J24" s="52"/>
    </row>
    <row r="25" spans="1:10" ht="15.75" thickBot="1" x14ac:dyDescent="0.3">
      <c r="A25" s="265" t="s">
        <v>32</v>
      </c>
      <c r="B25" s="266"/>
      <c r="C25" s="282">
        <v>0</v>
      </c>
      <c r="D25" s="282"/>
      <c r="E25" s="138" t="str">
        <f t="shared" si="0"/>
        <v>N/A</v>
      </c>
      <c r="F25" s="147"/>
      <c r="G25" s="10"/>
      <c r="H25" s="10"/>
      <c r="I25" s="10"/>
      <c r="J25" s="52"/>
    </row>
    <row r="26" spans="1:10" ht="15.75" thickBot="1" x14ac:dyDescent="0.3">
      <c r="A26" s="265" t="s">
        <v>33</v>
      </c>
      <c r="B26" s="266"/>
      <c r="C26" s="282">
        <v>0</v>
      </c>
      <c r="D26" s="282"/>
      <c r="E26" s="138" t="str">
        <f t="shared" si="0"/>
        <v>N/A</v>
      </c>
      <c r="F26" s="144"/>
      <c r="G26" s="10"/>
      <c r="H26" s="10"/>
      <c r="I26" s="10"/>
      <c r="J26" s="52"/>
    </row>
    <row r="27" spans="1:10" ht="15.75" thickBot="1" x14ac:dyDescent="0.3">
      <c r="A27" s="265" t="s">
        <v>34</v>
      </c>
      <c r="B27" s="266"/>
      <c r="C27" s="282">
        <v>0</v>
      </c>
      <c r="D27" s="282"/>
      <c r="E27" s="138" t="str">
        <f t="shared" si="0"/>
        <v>N/A</v>
      </c>
      <c r="F27" s="144"/>
      <c r="G27" s="10"/>
      <c r="H27" s="10"/>
      <c r="I27" s="10"/>
      <c r="J27" s="52"/>
    </row>
    <row r="28" spans="1:10" ht="15.75" thickBot="1" x14ac:dyDescent="0.3">
      <c r="A28" s="265" t="s">
        <v>35</v>
      </c>
      <c r="B28" s="266"/>
      <c r="C28" s="282">
        <v>0</v>
      </c>
      <c r="D28" s="282"/>
      <c r="E28" s="138" t="str">
        <f t="shared" si="0"/>
        <v>N/A</v>
      </c>
      <c r="F28" s="144"/>
      <c r="G28" s="10"/>
      <c r="H28" s="15" t="s">
        <v>66</v>
      </c>
      <c r="I28" s="10"/>
      <c r="J28" s="52"/>
    </row>
    <row r="29" spans="1:10" ht="15.75" thickBot="1" x14ac:dyDescent="0.3">
      <c r="A29" s="265" t="s">
        <v>36</v>
      </c>
      <c r="B29" s="266"/>
      <c r="C29" s="282">
        <v>0</v>
      </c>
      <c r="D29" s="282"/>
      <c r="E29" s="138" t="str">
        <f t="shared" si="0"/>
        <v>N/A</v>
      </c>
      <c r="F29" s="144"/>
      <c r="G29" s="10"/>
      <c r="H29" s="15" t="s">
        <v>69</v>
      </c>
      <c r="I29" s="67"/>
      <c r="J29" s="52"/>
    </row>
    <row r="30" spans="1:10" ht="15.75" thickBot="1" x14ac:dyDescent="0.3">
      <c r="A30" s="265" t="s">
        <v>37</v>
      </c>
      <c r="B30" s="266"/>
      <c r="C30" s="282">
        <v>0</v>
      </c>
      <c r="D30" s="282"/>
      <c r="E30" s="138" t="str">
        <f t="shared" si="0"/>
        <v>N/A</v>
      </c>
      <c r="F30" s="144"/>
      <c r="G30" s="10"/>
      <c r="H30" s="10"/>
      <c r="I30" s="10"/>
      <c r="J30" s="52"/>
    </row>
    <row r="31" spans="1:10" ht="15.75" thickBot="1" x14ac:dyDescent="0.3">
      <c r="A31" s="265" t="s">
        <v>38</v>
      </c>
      <c r="B31" s="266"/>
      <c r="C31" s="282">
        <v>0</v>
      </c>
      <c r="D31" s="282"/>
      <c r="E31" s="138" t="str">
        <f t="shared" si="0"/>
        <v>N/A</v>
      </c>
      <c r="F31" s="144"/>
      <c r="G31" s="10"/>
      <c r="H31" s="200" t="s">
        <v>70</v>
      </c>
      <c r="I31" s="200"/>
      <c r="J31" s="285"/>
    </row>
    <row r="32" spans="1:10" ht="15.75" thickBot="1" x14ac:dyDescent="0.3">
      <c r="A32" s="265" t="s">
        <v>39</v>
      </c>
      <c r="B32" s="266"/>
      <c r="C32" s="282">
        <v>0</v>
      </c>
      <c r="D32" s="282"/>
      <c r="E32" s="138" t="str">
        <f t="shared" si="0"/>
        <v>N/A</v>
      </c>
      <c r="F32" s="144"/>
      <c r="G32" s="10"/>
      <c r="H32" s="12"/>
      <c r="I32" s="10"/>
      <c r="J32" s="52"/>
    </row>
    <row r="33" spans="1:10" ht="15.75" thickBot="1" x14ac:dyDescent="0.3">
      <c r="A33" s="265" t="s">
        <v>40</v>
      </c>
      <c r="B33" s="266"/>
      <c r="C33" s="282">
        <v>0</v>
      </c>
      <c r="D33" s="282"/>
      <c r="E33" s="138" t="str">
        <f t="shared" si="0"/>
        <v>N/A</v>
      </c>
      <c r="F33" s="144"/>
      <c r="G33" s="10"/>
      <c r="H33" s="10"/>
      <c r="I33" s="10"/>
      <c r="J33" s="52"/>
    </row>
    <row r="34" spans="1:10" ht="15.75" thickBot="1" x14ac:dyDescent="0.3">
      <c r="A34" s="265" t="s">
        <v>41</v>
      </c>
      <c r="B34" s="266"/>
      <c r="C34" s="282">
        <v>0</v>
      </c>
      <c r="D34" s="282"/>
      <c r="E34" s="138" t="str">
        <f t="shared" si="0"/>
        <v>N/A</v>
      </c>
      <c r="F34" s="144"/>
      <c r="G34" s="10"/>
      <c r="H34" s="10"/>
      <c r="I34" s="10"/>
      <c r="J34" s="52"/>
    </row>
    <row r="35" spans="1:10" ht="15.75" thickBot="1" x14ac:dyDescent="0.3">
      <c r="A35" s="265" t="s">
        <v>42</v>
      </c>
      <c r="B35" s="266"/>
      <c r="C35" s="282">
        <v>0</v>
      </c>
      <c r="D35" s="282"/>
      <c r="E35" s="138" t="str">
        <f t="shared" si="0"/>
        <v>N/A</v>
      </c>
      <c r="F35" s="144"/>
      <c r="G35" s="10"/>
      <c r="H35" s="10"/>
      <c r="I35" s="10"/>
      <c r="J35" s="52"/>
    </row>
    <row r="36" spans="1:10" ht="15.75" thickBot="1" x14ac:dyDescent="0.3">
      <c r="A36" s="265" t="s">
        <v>43</v>
      </c>
      <c r="B36" s="266"/>
      <c r="C36" s="282">
        <v>0</v>
      </c>
      <c r="D36" s="282"/>
      <c r="E36" s="138" t="str">
        <f t="shared" si="0"/>
        <v>N/A</v>
      </c>
      <c r="F36" s="144"/>
      <c r="G36" s="10"/>
      <c r="H36" s="10"/>
      <c r="I36" s="10"/>
      <c r="J36" s="52"/>
    </row>
    <row r="37" spans="1:10" ht="15.75" thickBot="1" x14ac:dyDescent="0.3">
      <c r="A37" s="265" t="s">
        <v>44</v>
      </c>
      <c r="B37" s="266"/>
      <c r="C37" s="282">
        <v>0</v>
      </c>
      <c r="D37" s="282"/>
      <c r="E37" s="138" t="str">
        <f t="shared" si="0"/>
        <v>N/A</v>
      </c>
      <c r="F37" s="144"/>
      <c r="G37" s="10"/>
      <c r="H37" s="10"/>
      <c r="I37" s="10"/>
      <c r="J37" s="52"/>
    </row>
    <row r="38" spans="1:10" ht="15.75" thickBot="1" x14ac:dyDescent="0.3">
      <c r="A38" s="265" t="s">
        <v>45</v>
      </c>
      <c r="B38" s="266"/>
      <c r="C38" s="282">
        <v>0</v>
      </c>
      <c r="D38" s="282"/>
      <c r="E38" s="138" t="str">
        <f t="shared" si="0"/>
        <v>N/A</v>
      </c>
      <c r="F38" s="144"/>
      <c r="G38" s="10"/>
      <c r="H38" s="10"/>
      <c r="I38" s="10"/>
      <c r="J38" s="52"/>
    </row>
    <row r="39" spans="1:10" ht="15.75" thickBot="1" x14ac:dyDescent="0.3">
      <c r="A39" s="265" t="s">
        <v>33</v>
      </c>
      <c r="B39" s="266"/>
      <c r="C39" s="282">
        <v>0</v>
      </c>
      <c r="D39" s="282"/>
      <c r="E39" s="138" t="str">
        <f t="shared" si="0"/>
        <v>N/A</v>
      </c>
      <c r="F39" s="144"/>
      <c r="G39" s="10"/>
      <c r="H39" s="10"/>
      <c r="I39" s="10"/>
      <c r="J39" s="52"/>
    </row>
    <row r="40" spans="1:10" ht="15.75" thickBot="1" x14ac:dyDescent="0.3">
      <c r="A40" s="265" t="s">
        <v>46</v>
      </c>
      <c r="B40" s="266"/>
      <c r="C40" s="282">
        <v>0</v>
      </c>
      <c r="D40" s="282"/>
      <c r="E40" s="138" t="str">
        <f t="shared" si="0"/>
        <v>N/A</v>
      </c>
      <c r="F40" s="144"/>
      <c r="G40" s="10"/>
      <c r="H40" s="10"/>
      <c r="I40" s="10"/>
      <c r="J40" s="52"/>
    </row>
    <row r="41" spans="1:10" ht="15.75" thickBot="1" x14ac:dyDescent="0.3">
      <c r="A41" s="265" t="s">
        <v>47</v>
      </c>
      <c r="B41" s="266"/>
      <c r="C41" s="282">
        <v>0</v>
      </c>
      <c r="D41" s="282"/>
      <c r="E41" s="138" t="str">
        <f t="shared" si="0"/>
        <v>N/A</v>
      </c>
      <c r="F41" s="148"/>
      <c r="G41" s="42"/>
      <c r="H41" s="42"/>
      <c r="I41" s="10"/>
      <c r="J41" s="43"/>
    </row>
    <row r="42" spans="1:10" ht="15.75" thickBot="1" x14ac:dyDescent="0.3">
      <c r="A42" s="289" t="s">
        <v>48</v>
      </c>
      <c r="B42" s="290"/>
      <c r="C42" s="291">
        <v>0</v>
      </c>
      <c r="D42" s="291"/>
      <c r="E42" s="138" t="str">
        <f t="shared" si="0"/>
        <v>N/A</v>
      </c>
      <c r="F42" s="149"/>
      <c r="G42" s="42"/>
      <c r="H42" s="42"/>
      <c r="I42" s="10"/>
      <c r="J42" s="43"/>
    </row>
    <row r="43" spans="1:10" ht="15.75" thickBot="1" x14ac:dyDescent="0.3">
      <c r="A43" s="273"/>
      <c r="B43" s="274"/>
      <c r="C43" s="42"/>
      <c r="D43" s="42"/>
      <c r="E43" s="42"/>
      <c r="F43" s="42"/>
      <c r="G43" s="42"/>
      <c r="H43" s="42"/>
      <c r="I43" s="10"/>
      <c r="J43" s="43"/>
    </row>
    <row r="44" spans="1:10" ht="15.75" thickBot="1" x14ac:dyDescent="0.3">
      <c r="A44" s="283" t="s">
        <v>49</v>
      </c>
      <c r="B44" s="284"/>
      <c r="C44" s="59"/>
      <c r="D44" s="59">
        <f>SUM(C13:D42)</f>
        <v>0</v>
      </c>
      <c r="E44" s="60">
        <f>SUM(E13:E42)</f>
        <v>0</v>
      </c>
      <c r="F44" s="42"/>
      <c r="G44" s="42"/>
      <c r="H44" s="42"/>
      <c r="I44" s="10"/>
      <c r="J44" s="43"/>
    </row>
    <row r="45" spans="1:10" x14ac:dyDescent="0.25">
      <c r="A45" s="41"/>
      <c r="B45" s="42"/>
      <c r="C45" s="42"/>
      <c r="D45" s="42"/>
      <c r="E45" s="42"/>
      <c r="F45" s="42"/>
      <c r="G45" s="42"/>
      <c r="H45" s="42"/>
      <c r="I45" s="10"/>
      <c r="J45" s="43"/>
    </row>
    <row r="46" spans="1:10" ht="15.75" thickBot="1" x14ac:dyDescent="0.3">
      <c r="A46" s="2"/>
      <c r="B46" s="3"/>
      <c r="C46" s="3"/>
      <c r="D46" s="3"/>
      <c r="E46" s="3"/>
      <c r="F46" s="3"/>
      <c r="G46" s="3"/>
      <c r="H46" s="3"/>
      <c r="I46" s="11"/>
      <c r="J46" s="4"/>
    </row>
  </sheetData>
  <sheetProtection algorithmName="SHA-512" hashValue="LJ4VOq/yfwxngO1jdMTmMKfnsyY28GAniTfMf+JJ0E3mHvNI/75pbrlOc7RWw2RWMPP2sWkvqa+BGSpntLCwbA==" saltValue="rP8uFt5Eg4kfx33Va3k67Q==" spinCount="100000" sheet="1" objects="1" scenarios="1" selectLockedCells="1"/>
  <mergeCells count="76">
    <mergeCell ref="H31:J31"/>
    <mergeCell ref="A41:B41"/>
    <mergeCell ref="C41:D41"/>
    <mergeCell ref="A42:B42"/>
    <mergeCell ref="C42:D42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A43:B43"/>
    <mergeCell ref="A44:B44"/>
    <mergeCell ref="A38:B38"/>
    <mergeCell ref="C38:D38"/>
    <mergeCell ref="A39:B39"/>
    <mergeCell ref="C39:D39"/>
    <mergeCell ref="A40:B40"/>
    <mergeCell ref="C40:D40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3:B13"/>
    <mergeCell ref="C13:D13"/>
    <mergeCell ref="A1:J1"/>
    <mergeCell ref="A3:C3"/>
    <mergeCell ref="D3:H3"/>
    <mergeCell ref="A7:B7"/>
    <mergeCell ref="C7:D7"/>
    <mergeCell ref="E7:H7"/>
    <mergeCell ref="A9:J9"/>
    <mergeCell ref="A10:J10"/>
    <mergeCell ref="A11:B11"/>
    <mergeCell ref="C11:D11"/>
    <mergeCell ref="C12:D12"/>
    <mergeCell ref="A5:C5"/>
    <mergeCell ref="D5:H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5DE6-ED2F-47F0-BBEC-CDE759F75C29}">
  <sheetPr>
    <pageSetUpPr fitToPage="1"/>
  </sheetPr>
  <dimension ref="A1:P59"/>
  <sheetViews>
    <sheetView workbookViewId="0">
      <selection activeCell="I46" sqref="I46:I48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8.7109375" style="6" customWidth="1"/>
    <col min="9" max="9" width="27.42578125" style="5" customWidth="1"/>
    <col min="10" max="10" width="15.85546875" style="6" customWidth="1"/>
    <col min="11" max="12" width="9.140625" style="6"/>
    <col min="13" max="13" width="16.85546875" style="6" customWidth="1"/>
    <col min="14" max="16" width="20.7109375" style="6" customWidth="1"/>
    <col min="17" max="16384" width="9.140625" style="6"/>
  </cols>
  <sheetData>
    <row r="1" spans="1:16" ht="19.5" thickBot="1" x14ac:dyDescent="0.35">
      <c r="A1" s="323" t="s">
        <v>86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6" ht="16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6" ht="16.5" thickBot="1" x14ac:dyDescent="0.3">
      <c r="A3" s="209" t="s">
        <v>0</v>
      </c>
      <c r="B3" s="210"/>
      <c r="C3" s="210"/>
      <c r="D3" s="326" t="str">
        <f>'Ação Orçamentária'!D3:G3</f>
        <v>REFORMA DO EDIFÍCIO SEDE DO CONSELHO DA JUSTIÇA FEDERAL - DF</v>
      </c>
      <c r="E3" s="326"/>
      <c r="F3" s="326"/>
      <c r="G3" s="326"/>
      <c r="H3" s="326"/>
      <c r="I3" s="103" t="s">
        <v>1</v>
      </c>
      <c r="J3" s="25" t="str">
        <f>'Ação Orçamentária'!I3</f>
        <v>XXXX</v>
      </c>
    </row>
    <row r="4" spans="1:16" ht="16.5" thickBot="1" x14ac:dyDescent="0.3">
      <c r="A4" s="80"/>
      <c r="B4" s="89"/>
      <c r="C4" s="89"/>
      <c r="D4" s="90"/>
      <c r="E4" s="90"/>
      <c r="F4" s="90"/>
      <c r="G4" s="90"/>
      <c r="H4" s="90"/>
      <c r="I4" s="90"/>
      <c r="J4" s="81"/>
    </row>
    <row r="5" spans="1:16" ht="15.75" thickBot="1" x14ac:dyDescent="0.3">
      <c r="A5" s="314" t="s">
        <v>87</v>
      </c>
      <c r="B5" s="315"/>
      <c r="C5" s="315"/>
      <c r="D5" s="82">
        <f>SUM(D11+D32)</f>
        <v>0</v>
      </c>
      <c r="E5" s="264"/>
      <c r="F5" s="264"/>
      <c r="G5" s="264"/>
      <c r="H5" s="264"/>
      <c r="I5" s="94" t="s">
        <v>88</v>
      </c>
      <c r="J5" s="62">
        <f>SUM(J11+J32)</f>
        <v>0</v>
      </c>
    </row>
    <row r="6" spans="1:16" ht="15.75" thickBot="1" x14ac:dyDescent="0.3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6" ht="16.5" thickBot="1" x14ac:dyDescent="0.3">
      <c r="A7" s="203" t="s">
        <v>89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6" ht="15.75" thickBot="1" x14ac:dyDescent="0.3">
      <c r="A8" s="83"/>
      <c r="B8" s="97"/>
      <c r="C8" s="97"/>
      <c r="D8" s="97"/>
      <c r="E8" s="97"/>
      <c r="F8" s="97"/>
      <c r="G8" s="97"/>
      <c r="H8" s="97"/>
      <c r="I8" s="97"/>
      <c r="J8" s="98"/>
    </row>
    <row r="9" spans="1:16" ht="15" customHeight="1" thickBot="1" x14ac:dyDescent="0.3">
      <c r="A9" s="209" t="s">
        <v>90</v>
      </c>
      <c r="B9" s="210"/>
      <c r="C9" s="256" t="s">
        <v>132</v>
      </c>
      <c r="D9" s="256"/>
      <c r="E9" s="256"/>
      <c r="F9" s="256"/>
      <c r="G9" s="256"/>
      <c r="H9" s="256"/>
      <c r="I9" s="103" t="s">
        <v>82</v>
      </c>
      <c r="J9" s="140">
        <v>44211</v>
      </c>
      <c r="N9" s="93"/>
      <c r="P9" s="85"/>
    </row>
    <row r="10" spans="1:16" ht="15.75" customHeight="1" thickBot="1" x14ac:dyDescent="0.3">
      <c r="A10" s="80"/>
      <c r="B10" s="89"/>
      <c r="C10" s="89"/>
      <c r="D10" s="89"/>
      <c r="E10" s="89"/>
      <c r="F10" s="89"/>
      <c r="G10" s="89"/>
      <c r="H10" s="89"/>
      <c r="I10" s="90"/>
      <c r="J10" s="84"/>
      <c r="N10" s="93"/>
    </row>
    <row r="11" spans="1:16" ht="15" customHeight="1" thickBot="1" x14ac:dyDescent="0.3">
      <c r="A11" s="314" t="s">
        <v>17</v>
      </c>
      <c r="B11" s="315"/>
      <c r="C11" s="315"/>
      <c r="D11" s="152">
        <v>0</v>
      </c>
      <c r="E11" s="264"/>
      <c r="F11" s="264"/>
      <c r="G11" s="264"/>
      <c r="H11" s="264"/>
      <c r="I11" s="94" t="s">
        <v>18</v>
      </c>
      <c r="J11" s="62">
        <f>SUM(D11+I22)</f>
        <v>0</v>
      </c>
      <c r="L11" s="120"/>
      <c r="M11" s="120"/>
      <c r="N11" s="93"/>
    </row>
    <row r="12" spans="1:16" ht="15.75" thickBot="1" x14ac:dyDescent="0.3">
      <c r="A12" s="317"/>
      <c r="B12" s="318"/>
      <c r="C12" s="318"/>
      <c r="D12" s="318"/>
      <c r="E12" s="318"/>
      <c r="F12" s="318"/>
      <c r="G12" s="319"/>
      <c r="H12" s="318"/>
      <c r="I12" s="318"/>
      <c r="J12" s="320"/>
      <c r="M12" s="85"/>
    </row>
    <row r="13" spans="1:16" ht="15" customHeight="1" thickBot="1" x14ac:dyDescent="0.3">
      <c r="A13" s="279" t="s">
        <v>50</v>
      </c>
      <c r="B13" s="280"/>
      <c r="C13" s="272" t="s">
        <v>51</v>
      </c>
      <c r="D13" s="272"/>
      <c r="E13" s="95" t="s">
        <v>20</v>
      </c>
      <c r="F13" s="51" t="s">
        <v>52</v>
      </c>
      <c r="G13" s="97"/>
      <c r="H13" s="50" t="s">
        <v>53</v>
      </c>
      <c r="I13" s="95" t="s">
        <v>54</v>
      </c>
      <c r="J13" s="51" t="s">
        <v>52</v>
      </c>
      <c r="L13" s="300" t="s">
        <v>113</v>
      </c>
      <c r="M13" s="301"/>
      <c r="N13" s="301"/>
      <c r="O13" s="301"/>
      <c r="P13" s="302"/>
    </row>
    <row r="14" spans="1:16" ht="15.75" thickBot="1" x14ac:dyDescent="0.3">
      <c r="A14" s="68"/>
      <c r="B14" s="69"/>
      <c r="C14" s="274"/>
      <c r="D14" s="274"/>
      <c r="E14" s="97"/>
      <c r="F14" s="97"/>
      <c r="G14" s="97"/>
      <c r="H14" s="97"/>
      <c r="I14" s="97"/>
      <c r="J14" s="98"/>
      <c r="L14" s="292" t="s">
        <v>100</v>
      </c>
      <c r="M14" s="293"/>
      <c r="N14" s="296" t="s">
        <v>106</v>
      </c>
      <c r="O14" s="296" t="s">
        <v>107</v>
      </c>
      <c r="P14" s="298" t="s">
        <v>111</v>
      </c>
    </row>
    <row r="15" spans="1:16" ht="15" customHeight="1" x14ac:dyDescent="0.25">
      <c r="A15" s="270" t="s">
        <v>19</v>
      </c>
      <c r="B15" s="271"/>
      <c r="C15" s="281">
        <v>0</v>
      </c>
      <c r="D15" s="281"/>
      <c r="E15" s="138" t="str">
        <f>IF($J$11=0,"N/A",C15/$J$11)</f>
        <v>N/A</v>
      </c>
      <c r="F15" s="142">
        <v>44229</v>
      </c>
      <c r="G15" s="97"/>
      <c r="H15" s="53" t="s">
        <v>55</v>
      </c>
      <c r="I15" s="159">
        <v>0</v>
      </c>
      <c r="J15" s="142">
        <v>44259</v>
      </c>
      <c r="L15" s="294"/>
      <c r="M15" s="295"/>
      <c r="N15" s="297"/>
      <c r="O15" s="297"/>
      <c r="P15" s="299"/>
    </row>
    <row r="16" spans="1:16" x14ac:dyDescent="0.25">
      <c r="A16" s="265" t="s">
        <v>21</v>
      </c>
      <c r="B16" s="266"/>
      <c r="C16" s="282">
        <v>0</v>
      </c>
      <c r="D16" s="282"/>
      <c r="E16" s="139" t="str">
        <f t="shared" ref="E16:E26" si="0">IF($J$11=0,"N/A",C16/$J$11)</f>
        <v>N/A</v>
      </c>
      <c r="F16" s="147">
        <v>44321</v>
      </c>
      <c r="G16" s="57"/>
      <c r="H16" s="54" t="s">
        <v>56</v>
      </c>
      <c r="I16" s="155">
        <v>0</v>
      </c>
      <c r="J16" s="144"/>
      <c r="L16" s="303" t="s">
        <v>101</v>
      </c>
      <c r="M16" s="304"/>
      <c r="N16" s="122">
        <f>IF(I25="1",J11,0)</f>
        <v>0</v>
      </c>
      <c r="O16" s="122">
        <f>IF(I46="1",J32,0)</f>
        <v>0</v>
      </c>
      <c r="P16" s="124">
        <f>SUM(N16+O16)</f>
        <v>0</v>
      </c>
    </row>
    <row r="17" spans="1:16" x14ac:dyDescent="0.25">
      <c r="A17" s="265" t="s">
        <v>22</v>
      </c>
      <c r="B17" s="266"/>
      <c r="C17" s="282">
        <v>0</v>
      </c>
      <c r="D17" s="282"/>
      <c r="E17" s="139" t="str">
        <f t="shared" si="0"/>
        <v>N/A</v>
      </c>
      <c r="F17" s="147"/>
      <c r="G17" s="57"/>
      <c r="H17" s="54" t="s">
        <v>57</v>
      </c>
      <c r="I17" s="155">
        <v>0</v>
      </c>
      <c r="J17" s="144"/>
      <c r="L17" s="305" t="s">
        <v>102</v>
      </c>
      <c r="M17" s="306"/>
      <c r="N17" s="122">
        <f>IF(I25="2",J11,0)</f>
        <v>0</v>
      </c>
      <c r="O17" s="122">
        <f>IF(I46="2",J32,0)</f>
        <v>0</v>
      </c>
      <c r="P17" s="124">
        <f>SUM(N17+O17)</f>
        <v>0</v>
      </c>
    </row>
    <row r="18" spans="1:16" ht="15.75" thickBot="1" x14ac:dyDescent="0.3">
      <c r="A18" s="265" t="s">
        <v>23</v>
      </c>
      <c r="B18" s="266"/>
      <c r="C18" s="282">
        <v>0</v>
      </c>
      <c r="D18" s="282"/>
      <c r="E18" s="139" t="str">
        <f t="shared" si="0"/>
        <v>N/A</v>
      </c>
      <c r="F18" s="147"/>
      <c r="G18" s="97"/>
      <c r="H18" s="54" t="s">
        <v>58</v>
      </c>
      <c r="I18" s="155">
        <v>0</v>
      </c>
      <c r="J18" s="144"/>
      <c r="L18" s="307" t="s">
        <v>103</v>
      </c>
      <c r="M18" s="308"/>
      <c r="N18" s="123">
        <f>IF(I25="3",J11,0)</f>
        <v>0</v>
      </c>
      <c r="O18" s="123">
        <f>IF(I46="3",J32,0)</f>
        <v>0</v>
      </c>
      <c r="P18" s="125">
        <f>SUM(N18+O18)</f>
        <v>0</v>
      </c>
    </row>
    <row r="19" spans="1:16" ht="15.75" thickBot="1" x14ac:dyDescent="0.3">
      <c r="A19" s="265" t="s">
        <v>24</v>
      </c>
      <c r="B19" s="266"/>
      <c r="C19" s="282">
        <v>0</v>
      </c>
      <c r="D19" s="282"/>
      <c r="E19" s="139" t="str">
        <f t="shared" si="0"/>
        <v>N/A</v>
      </c>
      <c r="F19" s="147"/>
      <c r="G19" s="97"/>
      <c r="H19" s="54" t="s">
        <v>59</v>
      </c>
      <c r="I19" s="155">
        <v>0</v>
      </c>
      <c r="J19" s="144"/>
    </row>
    <row r="20" spans="1:16" ht="15" customHeight="1" thickBot="1" x14ac:dyDescent="0.3">
      <c r="A20" s="265" t="s">
        <v>25</v>
      </c>
      <c r="B20" s="266"/>
      <c r="C20" s="282">
        <v>0</v>
      </c>
      <c r="D20" s="282"/>
      <c r="E20" s="139" t="str">
        <f t="shared" si="0"/>
        <v>N/A</v>
      </c>
      <c r="F20" s="147"/>
      <c r="G20" s="97"/>
      <c r="H20" s="55" t="s">
        <v>60</v>
      </c>
      <c r="I20" s="162">
        <v>0</v>
      </c>
      <c r="J20" s="146"/>
      <c r="L20" s="300" t="s">
        <v>114</v>
      </c>
      <c r="M20" s="301"/>
      <c r="N20" s="301"/>
      <c r="O20" s="301"/>
      <c r="P20" s="302"/>
    </row>
    <row r="21" spans="1:16" ht="15.75" thickBot="1" x14ac:dyDescent="0.3">
      <c r="A21" s="265" t="s">
        <v>26</v>
      </c>
      <c r="B21" s="266"/>
      <c r="C21" s="282">
        <v>0</v>
      </c>
      <c r="D21" s="282"/>
      <c r="E21" s="139" t="str">
        <f t="shared" si="0"/>
        <v>N/A</v>
      </c>
      <c r="F21" s="147"/>
      <c r="G21" s="97"/>
      <c r="H21" s="57"/>
      <c r="I21" s="100"/>
      <c r="J21" s="98"/>
      <c r="L21" s="292" t="s">
        <v>100</v>
      </c>
      <c r="M21" s="293"/>
      <c r="N21" s="296" t="s">
        <v>108</v>
      </c>
      <c r="O21" s="296" t="s">
        <v>109</v>
      </c>
      <c r="P21" s="298" t="s">
        <v>112</v>
      </c>
    </row>
    <row r="22" spans="1:16" ht="15" customHeight="1" thickBot="1" x14ac:dyDescent="0.3">
      <c r="A22" s="265" t="s">
        <v>27</v>
      </c>
      <c r="B22" s="266"/>
      <c r="C22" s="282">
        <v>0</v>
      </c>
      <c r="D22" s="282"/>
      <c r="E22" s="139" t="str">
        <f t="shared" si="0"/>
        <v>N/A</v>
      </c>
      <c r="F22" s="147"/>
      <c r="G22" s="97"/>
      <c r="H22" s="99" t="s">
        <v>49</v>
      </c>
      <c r="I22" s="61">
        <f>SUM(I15:I20)</f>
        <v>0</v>
      </c>
      <c r="J22" s="98"/>
      <c r="L22" s="294"/>
      <c r="M22" s="295"/>
      <c r="N22" s="297"/>
      <c r="O22" s="297"/>
      <c r="P22" s="299"/>
    </row>
    <row r="23" spans="1:16" ht="15.75" thickBot="1" x14ac:dyDescent="0.3">
      <c r="A23" s="265" t="s">
        <v>28</v>
      </c>
      <c r="B23" s="266"/>
      <c r="C23" s="282">
        <v>0</v>
      </c>
      <c r="D23" s="282"/>
      <c r="E23" s="139" t="str">
        <f t="shared" si="0"/>
        <v>N/A</v>
      </c>
      <c r="F23" s="147"/>
      <c r="G23" s="97"/>
      <c r="H23" s="57"/>
      <c r="I23" s="100"/>
      <c r="J23" s="98"/>
      <c r="L23" s="303" t="s">
        <v>101</v>
      </c>
      <c r="M23" s="304"/>
      <c r="N23" s="122">
        <f>IF(I25="1",C28,0)</f>
        <v>0</v>
      </c>
      <c r="O23" s="122">
        <f>IF(I46="1",C49,0)</f>
        <v>0</v>
      </c>
      <c r="P23" s="124">
        <f>SUM(N23+O23)</f>
        <v>0</v>
      </c>
    </row>
    <row r="24" spans="1:16" ht="15.75" thickBot="1" x14ac:dyDescent="0.3">
      <c r="A24" s="265" t="s">
        <v>29</v>
      </c>
      <c r="B24" s="266"/>
      <c r="C24" s="282">
        <v>0</v>
      </c>
      <c r="D24" s="282"/>
      <c r="E24" s="139" t="str">
        <f t="shared" si="0"/>
        <v>N/A</v>
      </c>
      <c r="F24" s="147"/>
      <c r="G24" s="97"/>
      <c r="H24" s="115" t="s">
        <v>100</v>
      </c>
      <c r="I24" s="119" t="s">
        <v>104</v>
      </c>
      <c r="J24" s="98"/>
      <c r="L24" s="305" t="s">
        <v>102</v>
      </c>
      <c r="M24" s="306"/>
      <c r="N24" s="122">
        <f>IF(I25="2",C28,0)</f>
        <v>0</v>
      </c>
      <c r="O24" s="122">
        <f>IF(I46="2",C49,0)</f>
        <v>0</v>
      </c>
      <c r="P24" s="124">
        <f>SUM(N24+O24)</f>
        <v>0</v>
      </c>
    </row>
    <row r="25" spans="1:16" ht="15" customHeight="1" thickBot="1" x14ac:dyDescent="0.3">
      <c r="A25" s="265" t="s">
        <v>30</v>
      </c>
      <c r="B25" s="266"/>
      <c r="C25" s="282">
        <v>0</v>
      </c>
      <c r="D25" s="282"/>
      <c r="E25" s="139" t="str">
        <f t="shared" si="0"/>
        <v>N/A</v>
      </c>
      <c r="F25" s="147"/>
      <c r="G25" s="97"/>
      <c r="H25" s="116" t="s">
        <v>101</v>
      </c>
      <c r="I25" s="311" t="s">
        <v>119</v>
      </c>
      <c r="J25" s="316"/>
      <c r="L25" s="307" t="s">
        <v>103</v>
      </c>
      <c r="M25" s="308"/>
      <c r="N25" s="123">
        <f>IF(I25="3",C28,0)</f>
        <v>0</v>
      </c>
      <c r="O25" s="123">
        <f>IF(I46="3",C49,0)</f>
        <v>0</v>
      </c>
      <c r="P25" s="125">
        <f>SUM(N25+O25)</f>
        <v>0</v>
      </c>
    </row>
    <row r="26" spans="1:16" ht="15.75" thickBot="1" x14ac:dyDescent="0.3">
      <c r="A26" s="289" t="s">
        <v>31</v>
      </c>
      <c r="B26" s="290"/>
      <c r="C26" s="291">
        <v>0</v>
      </c>
      <c r="D26" s="291"/>
      <c r="E26" s="150" t="str">
        <f t="shared" si="0"/>
        <v>N/A</v>
      </c>
      <c r="F26" s="151"/>
      <c r="G26" s="97"/>
      <c r="H26" s="117" t="s">
        <v>102</v>
      </c>
      <c r="I26" s="312"/>
      <c r="J26" s="316"/>
    </row>
    <row r="27" spans="1:16" ht="15.75" thickBot="1" x14ac:dyDescent="0.3">
      <c r="A27" s="273"/>
      <c r="B27" s="274"/>
      <c r="C27" s="310"/>
      <c r="D27" s="310"/>
      <c r="E27" s="87"/>
      <c r="F27" s="57"/>
      <c r="G27" s="97"/>
      <c r="H27" s="118" t="s">
        <v>103</v>
      </c>
      <c r="I27" s="313"/>
      <c r="J27" s="91"/>
    </row>
    <row r="28" spans="1:16" ht="15.75" thickBot="1" x14ac:dyDescent="0.3">
      <c r="A28" s="283" t="s">
        <v>92</v>
      </c>
      <c r="B28" s="284"/>
      <c r="C28" s="309">
        <f>SUM(C15:D26)</f>
        <v>0</v>
      </c>
      <c r="D28" s="309"/>
      <c r="E28" s="88">
        <f>SUM(E15:E26)</f>
        <v>0</v>
      </c>
      <c r="F28" s="97"/>
      <c r="G28" s="97"/>
      <c r="H28" s="97"/>
      <c r="I28" s="97"/>
      <c r="J28" s="98"/>
    </row>
    <row r="29" spans="1:16" ht="15.75" thickBot="1" x14ac:dyDescent="0.3">
      <c r="A29" s="273"/>
      <c r="B29" s="274"/>
      <c r="C29" s="310"/>
      <c r="D29" s="310"/>
      <c r="E29" s="87"/>
      <c r="F29" s="97"/>
      <c r="G29" s="97"/>
      <c r="H29" s="97"/>
      <c r="I29" s="97"/>
      <c r="J29" s="98"/>
    </row>
    <row r="30" spans="1:16" ht="16.5" thickBot="1" x14ac:dyDescent="0.3">
      <c r="A30" s="209" t="s">
        <v>93</v>
      </c>
      <c r="B30" s="210"/>
      <c r="C30" s="256" t="s">
        <v>91</v>
      </c>
      <c r="D30" s="256"/>
      <c r="E30" s="256"/>
      <c r="F30" s="256"/>
      <c r="G30" s="256"/>
      <c r="H30" s="256"/>
      <c r="I30" s="103" t="s">
        <v>82</v>
      </c>
      <c r="J30" s="140">
        <v>44198</v>
      </c>
    </row>
    <row r="31" spans="1:16" ht="16.5" thickBot="1" x14ac:dyDescent="0.3">
      <c r="A31" s="80"/>
      <c r="B31" s="89"/>
      <c r="C31" s="89"/>
      <c r="D31" s="89"/>
      <c r="E31" s="89"/>
      <c r="F31" s="89"/>
      <c r="G31" s="89"/>
      <c r="H31" s="89"/>
      <c r="I31" s="90"/>
      <c r="J31" s="84"/>
    </row>
    <row r="32" spans="1:16" ht="15.75" thickBot="1" x14ac:dyDescent="0.3">
      <c r="A32" s="314" t="s">
        <v>17</v>
      </c>
      <c r="B32" s="315"/>
      <c r="C32" s="315"/>
      <c r="D32" s="152">
        <v>0</v>
      </c>
      <c r="E32" s="264"/>
      <c r="F32" s="264"/>
      <c r="G32" s="264"/>
      <c r="H32" s="264"/>
      <c r="I32" s="94" t="s">
        <v>18</v>
      </c>
      <c r="J32" s="62">
        <f>SUM(D32+I43)</f>
        <v>0</v>
      </c>
    </row>
    <row r="33" spans="1:10" ht="15.75" thickBot="1" x14ac:dyDescent="0.3">
      <c r="A33" s="273"/>
      <c r="B33" s="274"/>
      <c r="C33" s="274"/>
      <c r="D33" s="274"/>
      <c r="E33" s="274"/>
      <c r="F33" s="274"/>
      <c r="G33" s="274"/>
      <c r="H33" s="274"/>
      <c r="I33" s="274"/>
      <c r="J33" s="275"/>
    </row>
    <row r="34" spans="1:10" ht="15.75" thickBot="1" x14ac:dyDescent="0.3">
      <c r="A34" s="279" t="s">
        <v>50</v>
      </c>
      <c r="B34" s="280"/>
      <c r="C34" s="272" t="s">
        <v>51</v>
      </c>
      <c r="D34" s="272"/>
      <c r="E34" s="95" t="s">
        <v>20</v>
      </c>
      <c r="F34" s="51" t="s">
        <v>52</v>
      </c>
      <c r="G34" s="97"/>
      <c r="H34" s="50" t="s">
        <v>53</v>
      </c>
      <c r="I34" s="95" t="s">
        <v>54</v>
      </c>
      <c r="J34" s="51" t="s">
        <v>52</v>
      </c>
    </row>
    <row r="35" spans="1:10" ht="15.75" thickBot="1" x14ac:dyDescent="0.3">
      <c r="A35" s="68"/>
      <c r="B35" s="69"/>
      <c r="C35" s="274"/>
      <c r="D35" s="274"/>
      <c r="E35" s="97"/>
      <c r="F35" s="97"/>
      <c r="G35" s="97"/>
      <c r="H35" s="97"/>
      <c r="I35" s="97"/>
      <c r="J35" s="98"/>
    </row>
    <row r="36" spans="1:10" x14ac:dyDescent="0.25">
      <c r="A36" s="270" t="s">
        <v>19</v>
      </c>
      <c r="B36" s="271"/>
      <c r="C36" s="281">
        <v>0</v>
      </c>
      <c r="D36" s="281"/>
      <c r="E36" s="138" t="str">
        <f>IF($J$32=0,"N/A",C36/$J$32)</f>
        <v>N/A</v>
      </c>
      <c r="F36" s="142">
        <v>44229</v>
      </c>
      <c r="G36" s="97"/>
      <c r="H36" s="53" t="s">
        <v>55</v>
      </c>
      <c r="I36" s="141">
        <v>0</v>
      </c>
      <c r="J36" s="142">
        <v>44242</v>
      </c>
    </row>
    <row r="37" spans="1:10" x14ac:dyDescent="0.25">
      <c r="A37" s="265" t="s">
        <v>21</v>
      </c>
      <c r="B37" s="266"/>
      <c r="C37" s="282">
        <v>0</v>
      </c>
      <c r="D37" s="282"/>
      <c r="E37" s="139" t="str">
        <f t="shared" ref="E37:E47" si="1">IF($J$32=0,"N/A",C37/$J$32)</f>
        <v>N/A</v>
      </c>
      <c r="F37" s="147"/>
      <c r="G37" s="57"/>
      <c r="H37" s="54" t="s">
        <v>56</v>
      </c>
      <c r="I37" s="143">
        <v>0</v>
      </c>
      <c r="J37" s="144"/>
    </row>
    <row r="38" spans="1:10" x14ac:dyDescent="0.25">
      <c r="A38" s="265" t="s">
        <v>22</v>
      </c>
      <c r="B38" s="266"/>
      <c r="C38" s="282">
        <v>0</v>
      </c>
      <c r="D38" s="282"/>
      <c r="E38" s="139" t="str">
        <f t="shared" si="1"/>
        <v>N/A</v>
      </c>
      <c r="F38" s="147"/>
      <c r="G38" s="57"/>
      <c r="H38" s="54" t="s">
        <v>57</v>
      </c>
      <c r="I38" s="143">
        <v>0</v>
      </c>
      <c r="J38" s="144"/>
    </row>
    <row r="39" spans="1:10" x14ac:dyDescent="0.25">
      <c r="A39" s="265" t="s">
        <v>23</v>
      </c>
      <c r="B39" s="266"/>
      <c r="C39" s="282">
        <v>0</v>
      </c>
      <c r="D39" s="282"/>
      <c r="E39" s="139" t="str">
        <f t="shared" si="1"/>
        <v>N/A</v>
      </c>
      <c r="F39" s="147"/>
      <c r="G39" s="97"/>
      <c r="H39" s="54" t="s">
        <v>58</v>
      </c>
      <c r="I39" s="143">
        <v>0</v>
      </c>
      <c r="J39" s="144"/>
    </row>
    <row r="40" spans="1:10" x14ac:dyDescent="0.25">
      <c r="A40" s="265" t="s">
        <v>24</v>
      </c>
      <c r="B40" s="266"/>
      <c r="C40" s="282">
        <v>0</v>
      </c>
      <c r="D40" s="282"/>
      <c r="E40" s="139" t="str">
        <f t="shared" si="1"/>
        <v>N/A</v>
      </c>
      <c r="F40" s="147"/>
      <c r="G40" s="97"/>
      <c r="H40" s="54" t="s">
        <v>59</v>
      </c>
      <c r="I40" s="143">
        <v>0</v>
      </c>
      <c r="J40" s="144"/>
    </row>
    <row r="41" spans="1:10" ht="15.75" thickBot="1" x14ac:dyDescent="0.3">
      <c r="A41" s="265" t="s">
        <v>25</v>
      </c>
      <c r="B41" s="266"/>
      <c r="C41" s="282">
        <v>0</v>
      </c>
      <c r="D41" s="282"/>
      <c r="E41" s="139" t="str">
        <f t="shared" si="1"/>
        <v>N/A</v>
      </c>
      <c r="F41" s="147"/>
      <c r="G41" s="97"/>
      <c r="H41" s="55" t="s">
        <v>60</v>
      </c>
      <c r="I41" s="145">
        <v>0</v>
      </c>
      <c r="J41" s="146"/>
    </row>
    <row r="42" spans="1:10" ht="15.75" thickBot="1" x14ac:dyDescent="0.3">
      <c r="A42" s="265" t="s">
        <v>26</v>
      </c>
      <c r="B42" s="266"/>
      <c r="C42" s="282">
        <v>0</v>
      </c>
      <c r="D42" s="282"/>
      <c r="E42" s="139" t="str">
        <f t="shared" si="1"/>
        <v>N/A</v>
      </c>
      <c r="F42" s="147"/>
      <c r="G42" s="97"/>
      <c r="H42" s="57"/>
      <c r="I42" s="100"/>
      <c r="J42" s="98"/>
    </row>
    <row r="43" spans="1:10" ht="15.75" thickBot="1" x14ac:dyDescent="0.3">
      <c r="A43" s="265" t="s">
        <v>27</v>
      </c>
      <c r="B43" s="266"/>
      <c r="C43" s="282">
        <v>0</v>
      </c>
      <c r="D43" s="282"/>
      <c r="E43" s="139" t="str">
        <f t="shared" si="1"/>
        <v>N/A</v>
      </c>
      <c r="F43" s="147"/>
      <c r="G43" s="97"/>
      <c r="H43" s="99" t="s">
        <v>49</v>
      </c>
      <c r="I43" s="61">
        <f>SUM(I36:I41)</f>
        <v>0</v>
      </c>
      <c r="J43" s="98"/>
    </row>
    <row r="44" spans="1:10" ht="15.75" thickBot="1" x14ac:dyDescent="0.3">
      <c r="A44" s="265" t="s">
        <v>28</v>
      </c>
      <c r="B44" s="266"/>
      <c r="C44" s="282">
        <v>0</v>
      </c>
      <c r="D44" s="282"/>
      <c r="E44" s="139" t="str">
        <f t="shared" si="1"/>
        <v>N/A</v>
      </c>
      <c r="F44" s="147"/>
      <c r="G44" s="97"/>
      <c r="H44" s="57"/>
      <c r="I44" s="100"/>
      <c r="J44" s="98"/>
    </row>
    <row r="45" spans="1:10" ht="15.75" thickBot="1" x14ac:dyDescent="0.3">
      <c r="A45" s="265" t="s">
        <v>29</v>
      </c>
      <c r="B45" s="266"/>
      <c r="C45" s="282">
        <v>0</v>
      </c>
      <c r="D45" s="282"/>
      <c r="E45" s="139" t="str">
        <f t="shared" si="1"/>
        <v>N/A</v>
      </c>
      <c r="F45" s="147"/>
      <c r="G45" s="97"/>
      <c r="H45" s="115" t="s">
        <v>100</v>
      </c>
      <c r="I45" s="119" t="s">
        <v>104</v>
      </c>
      <c r="J45" s="98"/>
    </row>
    <row r="46" spans="1:10" x14ac:dyDescent="0.25">
      <c r="A46" s="265" t="s">
        <v>30</v>
      </c>
      <c r="B46" s="266"/>
      <c r="C46" s="282">
        <v>0</v>
      </c>
      <c r="D46" s="282"/>
      <c r="E46" s="139" t="str">
        <f t="shared" si="1"/>
        <v>N/A</v>
      </c>
      <c r="F46" s="147"/>
      <c r="G46" s="97"/>
      <c r="H46" s="116" t="s">
        <v>101</v>
      </c>
      <c r="I46" s="311" t="s">
        <v>110</v>
      </c>
      <c r="J46" s="43"/>
    </row>
    <row r="47" spans="1:10" ht="15.75" thickBot="1" x14ac:dyDescent="0.3">
      <c r="A47" s="289" t="s">
        <v>31</v>
      </c>
      <c r="B47" s="290"/>
      <c r="C47" s="291">
        <v>0</v>
      </c>
      <c r="D47" s="291"/>
      <c r="E47" s="150" t="str">
        <f t="shared" si="1"/>
        <v>N/A</v>
      </c>
      <c r="F47" s="151"/>
      <c r="G47" s="97"/>
      <c r="H47" s="117" t="s">
        <v>102</v>
      </c>
      <c r="I47" s="312"/>
      <c r="J47" s="43"/>
    </row>
    <row r="48" spans="1:10" ht="15.75" thickBot="1" x14ac:dyDescent="0.3">
      <c r="A48" s="273"/>
      <c r="B48" s="274"/>
      <c r="C48" s="310"/>
      <c r="D48" s="310"/>
      <c r="E48" s="87"/>
      <c r="F48" s="57"/>
      <c r="G48" s="97"/>
      <c r="H48" s="118" t="s">
        <v>103</v>
      </c>
      <c r="I48" s="313"/>
      <c r="J48" s="43"/>
    </row>
    <row r="49" spans="1:10" ht="15.75" thickBot="1" x14ac:dyDescent="0.3">
      <c r="A49" s="283" t="s">
        <v>92</v>
      </c>
      <c r="B49" s="284"/>
      <c r="C49" s="309">
        <f>SUM(C36:D47)</f>
        <v>0</v>
      </c>
      <c r="D49" s="309"/>
      <c r="E49" s="88">
        <f>SUM(E36:E47)</f>
        <v>0</v>
      </c>
      <c r="F49" s="97"/>
      <c r="G49" s="97"/>
      <c r="H49" s="69"/>
      <c r="I49" s="97"/>
      <c r="J49" s="43"/>
    </row>
    <row r="50" spans="1:10" x14ac:dyDescent="0.25">
      <c r="A50" s="68"/>
      <c r="B50" s="69"/>
      <c r="C50" s="69"/>
      <c r="D50" s="69"/>
      <c r="E50" s="69"/>
      <c r="F50" s="69"/>
      <c r="G50" s="69"/>
      <c r="H50" s="69"/>
      <c r="I50" s="97"/>
      <c r="J50" s="43"/>
    </row>
    <row r="51" spans="1:10" x14ac:dyDescent="0.25">
      <c r="A51" s="68"/>
      <c r="B51" s="69"/>
      <c r="C51" s="69"/>
      <c r="D51" s="69"/>
      <c r="E51" s="69"/>
      <c r="F51" s="69"/>
      <c r="G51" s="69"/>
      <c r="H51" s="69"/>
      <c r="I51" s="97"/>
      <c r="J51" s="43"/>
    </row>
    <row r="52" spans="1:10" ht="15.75" thickBot="1" x14ac:dyDescent="0.3">
      <c r="A52" s="68"/>
      <c r="B52" s="69"/>
      <c r="C52" s="69"/>
      <c r="D52" s="69"/>
      <c r="E52" s="69"/>
      <c r="F52" s="69"/>
      <c r="G52" s="69"/>
      <c r="H52" s="92" t="s">
        <v>66</v>
      </c>
      <c r="I52" s="97"/>
      <c r="J52" s="98"/>
    </row>
    <row r="53" spans="1:10" ht="15.75" thickBot="1" x14ac:dyDescent="0.3">
      <c r="A53" s="68"/>
      <c r="B53" s="69"/>
      <c r="C53" s="69"/>
      <c r="D53" s="69"/>
      <c r="E53" s="69"/>
      <c r="F53" s="69"/>
      <c r="G53" s="69"/>
      <c r="H53" s="92" t="s">
        <v>69</v>
      </c>
      <c r="I53" s="67"/>
      <c r="J53" s="98"/>
    </row>
    <row r="54" spans="1:10" x14ac:dyDescent="0.25">
      <c r="A54" s="68"/>
      <c r="B54" s="69"/>
      <c r="C54" s="69"/>
      <c r="D54" s="69"/>
      <c r="E54" s="69"/>
      <c r="F54" s="69"/>
      <c r="G54" s="69"/>
      <c r="H54" s="97"/>
      <c r="I54" s="97"/>
      <c r="J54" s="98"/>
    </row>
    <row r="55" spans="1:10" x14ac:dyDescent="0.25">
      <c r="A55" s="68"/>
      <c r="B55" s="69"/>
      <c r="C55" s="69"/>
      <c r="D55" s="69"/>
      <c r="E55" s="69"/>
      <c r="F55" s="69"/>
      <c r="G55" s="69"/>
      <c r="H55" s="200" t="s">
        <v>70</v>
      </c>
      <c r="I55" s="200"/>
      <c r="J55" s="285"/>
    </row>
    <row r="56" spans="1:10" ht="15.75" thickBot="1" x14ac:dyDescent="0.3">
      <c r="A56" s="2"/>
      <c r="B56" s="3"/>
      <c r="C56" s="3"/>
      <c r="D56" s="3"/>
      <c r="E56" s="3"/>
      <c r="F56" s="3"/>
      <c r="G56" s="3"/>
      <c r="H56" s="3"/>
      <c r="I56" s="11"/>
      <c r="J56" s="4"/>
    </row>
    <row r="57" spans="1:10" x14ac:dyDescent="0.25">
      <c r="A57" s="69"/>
      <c r="B57" s="69"/>
      <c r="C57" s="69"/>
      <c r="D57" s="69"/>
      <c r="E57" s="69"/>
      <c r="F57" s="69"/>
      <c r="G57" s="69"/>
      <c r="H57" s="69"/>
      <c r="I57" s="70"/>
      <c r="J57" s="69"/>
    </row>
    <row r="58" spans="1:10" x14ac:dyDescent="0.25">
      <c r="A58" s="69"/>
      <c r="B58" s="69"/>
      <c r="C58" s="69"/>
      <c r="D58" s="69"/>
      <c r="E58" s="69"/>
      <c r="F58" s="69"/>
      <c r="G58" s="69"/>
      <c r="H58" s="69"/>
      <c r="I58" s="70"/>
      <c r="J58" s="69"/>
    </row>
    <row r="59" spans="1:10" x14ac:dyDescent="0.25">
      <c r="A59" s="69"/>
      <c r="B59" s="69"/>
      <c r="C59" s="69"/>
      <c r="D59" s="69"/>
      <c r="E59" s="69"/>
      <c r="F59" s="69"/>
      <c r="G59" s="69"/>
      <c r="H59" s="69"/>
      <c r="I59" s="70"/>
      <c r="J59" s="69"/>
    </row>
  </sheetData>
  <sheetProtection algorithmName="SHA-512" hashValue="FeT/zIW1B8kMH2y3wsq4U+9vSyQfup84XzAFj6dz2hSWjvzIEveppEZw8IYx4NIDhNOtEwzqkwhofbvcaKEfTA==" saltValue="s0yoxIkXwxYANoTVjg8apg==" spinCount="100000" sheet="1" objects="1" scenarios="1" selectLockedCells="1"/>
  <mergeCells count="100">
    <mergeCell ref="A7:J7"/>
    <mergeCell ref="A1:J1"/>
    <mergeCell ref="A3:C3"/>
    <mergeCell ref="D3:H3"/>
    <mergeCell ref="A5:C5"/>
    <mergeCell ref="E5:H5"/>
    <mergeCell ref="A16:B16"/>
    <mergeCell ref="C16:D16"/>
    <mergeCell ref="A9:B9"/>
    <mergeCell ref="C9:H9"/>
    <mergeCell ref="A11:C11"/>
    <mergeCell ref="E11:H11"/>
    <mergeCell ref="A12:J12"/>
    <mergeCell ref="A13:B13"/>
    <mergeCell ref="C13:D13"/>
    <mergeCell ref="C14:D14"/>
    <mergeCell ref="A15:B15"/>
    <mergeCell ref="C15:D15"/>
    <mergeCell ref="A22:B22"/>
    <mergeCell ref="C22:D22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8:B28"/>
    <mergeCell ref="C28:D28"/>
    <mergeCell ref="A23:B23"/>
    <mergeCell ref="C23:D23"/>
    <mergeCell ref="A24:B24"/>
    <mergeCell ref="C24:D24"/>
    <mergeCell ref="A25:B25"/>
    <mergeCell ref="C25:D25"/>
    <mergeCell ref="J25:J26"/>
    <mergeCell ref="A26:B26"/>
    <mergeCell ref="C26:D26"/>
    <mergeCell ref="A27:B27"/>
    <mergeCell ref="C27:D27"/>
    <mergeCell ref="I25:I27"/>
    <mergeCell ref="A29:B29"/>
    <mergeCell ref="C29:D29"/>
    <mergeCell ref="A30:B30"/>
    <mergeCell ref="C30:H30"/>
    <mergeCell ref="A32:C32"/>
    <mergeCell ref="E32:H32"/>
    <mergeCell ref="A33:J33"/>
    <mergeCell ref="A34:B34"/>
    <mergeCell ref="C34:D34"/>
    <mergeCell ref="C35:D35"/>
    <mergeCell ref="A36:B36"/>
    <mergeCell ref="C36:D36"/>
    <mergeCell ref="C42:D42"/>
    <mergeCell ref="A37:B37"/>
    <mergeCell ref="C37:D37"/>
    <mergeCell ref="A38:B38"/>
    <mergeCell ref="C38:D38"/>
    <mergeCell ref="A39:B39"/>
    <mergeCell ref="C39:D39"/>
    <mergeCell ref="H55:J55"/>
    <mergeCell ref="A46:B46"/>
    <mergeCell ref="C46:D46"/>
    <mergeCell ref="A47:B47"/>
    <mergeCell ref="C47:D47"/>
    <mergeCell ref="A48:B48"/>
    <mergeCell ref="C48:D48"/>
    <mergeCell ref="I46:I48"/>
    <mergeCell ref="L23:M23"/>
    <mergeCell ref="L24:M24"/>
    <mergeCell ref="L25:M25"/>
    <mergeCell ref="A49:B49"/>
    <mergeCell ref="C49:D49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L21:M22"/>
    <mergeCell ref="N21:N22"/>
    <mergeCell ref="O21:O22"/>
    <mergeCell ref="P21:P22"/>
    <mergeCell ref="L13:P13"/>
    <mergeCell ref="L20:P20"/>
    <mergeCell ref="P14:P15"/>
    <mergeCell ref="L16:M16"/>
    <mergeCell ref="L17:M17"/>
    <mergeCell ref="L18:M18"/>
    <mergeCell ref="L14:M15"/>
    <mergeCell ref="N14:N15"/>
    <mergeCell ref="O14:O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3714-B607-45F1-8E03-F07704CC6076}">
  <sheetPr>
    <pageSetUpPr fitToPage="1"/>
  </sheetPr>
  <dimension ref="A1:R59"/>
  <sheetViews>
    <sheetView workbookViewId="0">
      <selection activeCell="F41" sqref="F41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8.7109375" style="6" customWidth="1"/>
    <col min="9" max="9" width="27.42578125" style="5" customWidth="1"/>
    <col min="10" max="10" width="15.85546875" style="6" customWidth="1"/>
    <col min="11" max="12" width="9.140625" style="6"/>
    <col min="13" max="13" width="17" style="6" customWidth="1"/>
    <col min="14" max="16" width="20.7109375" style="6" customWidth="1"/>
    <col min="17" max="16384" width="9.140625" style="6"/>
  </cols>
  <sheetData>
    <row r="1" spans="1:16" ht="19.5" thickBot="1" x14ac:dyDescent="0.35">
      <c r="A1" s="323" t="s">
        <v>94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6" ht="16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6" ht="16.5" thickBot="1" x14ac:dyDescent="0.3">
      <c r="A3" s="209" t="s">
        <v>0</v>
      </c>
      <c r="B3" s="210"/>
      <c r="C3" s="210"/>
      <c r="D3" s="326" t="str">
        <f>'Ação Orçamentária'!D3:G3</f>
        <v>REFORMA DO EDIFÍCIO SEDE DO CONSELHO DA JUSTIÇA FEDERAL - DF</v>
      </c>
      <c r="E3" s="326"/>
      <c r="F3" s="326"/>
      <c r="G3" s="326"/>
      <c r="H3" s="326"/>
      <c r="I3" s="103" t="s">
        <v>1</v>
      </c>
      <c r="J3" s="25" t="str">
        <f>'Ação Orçamentária'!I3</f>
        <v>XXXX</v>
      </c>
    </row>
    <row r="4" spans="1:16" ht="16.5" thickBot="1" x14ac:dyDescent="0.3">
      <c r="A4" s="80"/>
      <c r="B4" s="89"/>
      <c r="C4" s="89"/>
      <c r="D4" s="90"/>
      <c r="E4" s="90"/>
      <c r="F4" s="90"/>
      <c r="G4" s="90"/>
      <c r="H4" s="90"/>
      <c r="I4" s="90"/>
      <c r="J4" s="81"/>
    </row>
    <row r="5" spans="1:16" ht="15.75" thickBot="1" x14ac:dyDescent="0.3">
      <c r="A5" s="314" t="s">
        <v>87</v>
      </c>
      <c r="B5" s="315"/>
      <c r="C5" s="315"/>
      <c r="D5" s="82">
        <f>SUM(D11+D32)</f>
        <v>0</v>
      </c>
      <c r="E5" s="264"/>
      <c r="F5" s="264"/>
      <c r="G5" s="264"/>
      <c r="H5" s="264"/>
      <c r="I5" s="94" t="s">
        <v>88</v>
      </c>
      <c r="J5" s="62">
        <f>SUM(J11+J32)</f>
        <v>0</v>
      </c>
    </row>
    <row r="6" spans="1:16" ht="15.75" thickBot="1" x14ac:dyDescent="0.3">
      <c r="A6" s="96"/>
      <c r="B6" s="97"/>
      <c r="C6" s="97"/>
      <c r="D6" s="97"/>
      <c r="E6" s="97"/>
      <c r="F6" s="97"/>
      <c r="G6" s="97"/>
      <c r="H6" s="97"/>
      <c r="I6" s="97"/>
      <c r="J6" s="98"/>
    </row>
    <row r="7" spans="1:16" ht="16.5" thickBot="1" x14ac:dyDescent="0.3">
      <c r="A7" s="203" t="s">
        <v>89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6" ht="15.75" thickBot="1" x14ac:dyDescent="0.3">
      <c r="A8" s="83"/>
      <c r="B8" s="97"/>
      <c r="C8" s="97"/>
      <c r="D8" s="97"/>
      <c r="E8" s="97"/>
      <c r="F8" s="97"/>
      <c r="G8" s="97"/>
      <c r="H8" s="97"/>
      <c r="I8" s="97"/>
      <c r="J8" s="98"/>
    </row>
    <row r="9" spans="1:16" ht="15" customHeight="1" thickBot="1" x14ac:dyDescent="0.3">
      <c r="A9" s="209" t="s">
        <v>95</v>
      </c>
      <c r="B9" s="210"/>
      <c r="C9" s="256" t="s">
        <v>91</v>
      </c>
      <c r="D9" s="256"/>
      <c r="E9" s="256"/>
      <c r="F9" s="256"/>
      <c r="G9" s="256"/>
      <c r="H9" s="256"/>
      <c r="I9" s="103" t="s">
        <v>82</v>
      </c>
      <c r="J9" s="140">
        <v>44208</v>
      </c>
    </row>
    <row r="10" spans="1:16" ht="15.75" customHeight="1" thickBot="1" x14ac:dyDescent="0.3">
      <c r="A10" s="80"/>
      <c r="B10" s="89"/>
      <c r="C10" s="89"/>
      <c r="D10" s="89"/>
      <c r="E10" s="89"/>
      <c r="F10" s="89"/>
      <c r="G10" s="89"/>
      <c r="H10" s="89"/>
      <c r="I10" s="90"/>
      <c r="J10" s="84"/>
    </row>
    <row r="11" spans="1:16" ht="14.25" customHeight="1" thickBot="1" x14ac:dyDescent="0.3">
      <c r="A11" s="314" t="s">
        <v>17</v>
      </c>
      <c r="B11" s="315"/>
      <c r="C11" s="315"/>
      <c r="D11" s="152">
        <v>0</v>
      </c>
      <c r="E11" s="264"/>
      <c r="F11" s="264"/>
      <c r="G11" s="264"/>
      <c r="H11" s="264"/>
      <c r="I11" s="94" t="s">
        <v>18</v>
      </c>
      <c r="J11" s="62">
        <f>SUM(D11+I22)</f>
        <v>0</v>
      </c>
      <c r="L11" s="120"/>
      <c r="M11" s="120"/>
      <c r="N11" s="121"/>
    </row>
    <row r="12" spans="1:16" ht="15.75" thickBot="1" x14ac:dyDescent="0.3">
      <c r="A12" s="317"/>
      <c r="B12" s="318"/>
      <c r="C12" s="318"/>
      <c r="D12" s="318"/>
      <c r="E12" s="318"/>
      <c r="F12" s="318"/>
      <c r="G12" s="319"/>
      <c r="H12" s="318"/>
      <c r="I12" s="318"/>
      <c r="J12" s="320"/>
      <c r="M12" s="85"/>
    </row>
    <row r="13" spans="1:16" ht="15.75" thickBot="1" x14ac:dyDescent="0.3">
      <c r="A13" s="279" t="s">
        <v>50</v>
      </c>
      <c r="B13" s="280"/>
      <c r="C13" s="272" t="s">
        <v>51</v>
      </c>
      <c r="D13" s="272"/>
      <c r="E13" s="95" t="s">
        <v>20</v>
      </c>
      <c r="F13" s="51" t="s">
        <v>52</v>
      </c>
      <c r="G13" s="97"/>
      <c r="H13" s="50" t="s">
        <v>53</v>
      </c>
      <c r="I13" s="95" t="s">
        <v>54</v>
      </c>
      <c r="J13" s="51" t="s">
        <v>52</v>
      </c>
      <c r="L13" s="300" t="s">
        <v>113</v>
      </c>
      <c r="M13" s="301"/>
      <c r="N13" s="301"/>
      <c r="O13" s="301"/>
      <c r="P13" s="302"/>
    </row>
    <row r="14" spans="1:16" ht="15.75" thickBot="1" x14ac:dyDescent="0.3">
      <c r="A14" s="68"/>
      <c r="B14" s="69"/>
      <c r="C14" s="274"/>
      <c r="D14" s="274"/>
      <c r="E14" s="97"/>
      <c r="F14" s="97"/>
      <c r="G14" s="97"/>
      <c r="H14" s="97"/>
      <c r="I14" s="97"/>
      <c r="J14" s="98"/>
      <c r="L14" s="292" t="s">
        <v>100</v>
      </c>
      <c r="M14" s="293"/>
      <c r="N14" s="296" t="s">
        <v>116</v>
      </c>
      <c r="O14" s="296" t="s">
        <v>115</v>
      </c>
      <c r="P14" s="298" t="s">
        <v>111</v>
      </c>
    </row>
    <row r="15" spans="1:16" ht="15" customHeight="1" x14ac:dyDescent="0.25">
      <c r="A15" s="270" t="s">
        <v>19</v>
      </c>
      <c r="B15" s="271"/>
      <c r="C15" s="281">
        <v>0</v>
      </c>
      <c r="D15" s="281"/>
      <c r="E15" s="138" t="str">
        <f>IF($J$11=0,"N/A",C15/$J$11)</f>
        <v>N/A</v>
      </c>
      <c r="F15" s="142">
        <v>44229</v>
      </c>
      <c r="G15" s="97"/>
      <c r="H15" s="53" t="s">
        <v>55</v>
      </c>
      <c r="I15" s="159">
        <v>0</v>
      </c>
      <c r="J15" s="142">
        <v>44237</v>
      </c>
      <c r="L15" s="294"/>
      <c r="M15" s="295"/>
      <c r="N15" s="297"/>
      <c r="O15" s="297"/>
      <c r="P15" s="299"/>
    </row>
    <row r="16" spans="1:16" x14ac:dyDescent="0.25">
      <c r="A16" s="265" t="s">
        <v>21</v>
      </c>
      <c r="B16" s="266"/>
      <c r="C16" s="282">
        <v>0</v>
      </c>
      <c r="D16" s="282"/>
      <c r="E16" s="139" t="str">
        <f t="shared" ref="E16:E26" si="0">IF($J$11=0,"N/A",C16/$J$11)</f>
        <v>N/A</v>
      </c>
      <c r="F16" s="147"/>
      <c r="G16" s="57"/>
      <c r="H16" s="54" t="s">
        <v>56</v>
      </c>
      <c r="I16" s="155">
        <v>0</v>
      </c>
      <c r="J16" s="144"/>
      <c r="L16" s="303" t="s">
        <v>101</v>
      </c>
      <c r="M16" s="304"/>
      <c r="N16" s="122">
        <f>IF(I25="1",J11,0)</f>
        <v>0</v>
      </c>
      <c r="O16" s="122">
        <f>IF(I46="1",J32,0)</f>
        <v>0</v>
      </c>
      <c r="P16" s="124">
        <f>SUM(N16+O16)</f>
        <v>0</v>
      </c>
    </row>
    <row r="17" spans="1:18" x14ac:dyDescent="0.25">
      <c r="A17" s="265" t="s">
        <v>22</v>
      </c>
      <c r="B17" s="266"/>
      <c r="C17" s="282">
        <v>0</v>
      </c>
      <c r="D17" s="282"/>
      <c r="E17" s="139" t="str">
        <f t="shared" si="0"/>
        <v>N/A</v>
      </c>
      <c r="F17" s="147"/>
      <c r="G17" s="57"/>
      <c r="H17" s="54" t="s">
        <v>57</v>
      </c>
      <c r="I17" s="155">
        <v>0</v>
      </c>
      <c r="J17" s="144"/>
      <c r="L17" s="305" t="s">
        <v>102</v>
      </c>
      <c r="M17" s="306"/>
      <c r="N17" s="122">
        <f>IF(I25="2",J11,0)</f>
        <v>0</v>
      </c>
      <c r="O17" s="122">
        <f>IF(I46="2",J32,0)</f>
        <v>0</v>
      </c>
      <c r="P17" s="124">
        <f>SUM(N17+O17)</f>
        <v>0</v>
      </c>
    </row>
    <row r="18" spans="1:18" ht="15.75" thickBot="1" x14ac:dyDescent="0.3">
      <c r="A18" s="265" t="s">
        <v>23</v>
      </c>
      <c r="B18" s="266"/>
      <c r="C18" s="282">
        <v>0</v>
      </c>
      <c r="D18" s="282"/>
      <c r="E18" s="139" t="str">
        <f t="shared" si="0"/>
        <v>N/A</v>
      </c>
      <c r="F18" s="147"/>
      <c r="G18" s="97"/>
      <c r="H18" s="54" t="s">
        <v>58</v>
      </c>
      <c r="I18" s="155">
        <v>0</v>
      </c>
      <c r="J18" s="144"/>
      <c r="L18" s="307" t="s">
        <v>103</v>
      </c>
      <c r="M18" s="308"/>
      <c r="N18" s="123">
        <f>IF(I25="3",J11,0)</f>
        <v>0</v>
      </c>
      <c r="O18" s="123">
        <f>IF(I46="3",J32,0)</f>
        <v>0</v>
      </c>
      <c r="P18" s="125">
        <f>SUM(N18+O18)</f>
        <v>0</v>
      </c>
    </row>
    <row r="19" spans="1:18" x14ac:dyDescent="0.25">
      <c r="A19" s="265" t="s">
        <v>24</v>
      </c>
      <c r="B19" s="266"/>
      <c r="C19" s="282">
        <v>0</v>
      </c>
      <c r="D19" s="282"/>
      <c r="E19" s="139" t="str">
        <f t="shared" si="0"/>
        <v>N/A</v>
      </c>
      <c r="F19" s="147"/>
      <c r="G19" s="97"/>
      <c r="H19" s="54" t="s">
        <v>59</v>
      </c>
      <c r="I19" s="155">
        <v>0</v>
      </c>
      <c r="J19" s="144"/>
    </row>
    <row r="20" spans="1:18" ht="15.75" thickBot="1" x14ac:dyDescent="0.3">
      <c r="A20" s="265" t="s">
        <v>25</v>
      </c>
      <c r="B20" s="266"/>
      <c r="C20" s="282">
        <v>0</v>
      </c>
      <c r="D20" s="282"/>
      <c r="E20" s="139" t="str">
        <f t="shared" si="0"/>
        <v>N/A</v>
      </c>
      <c r="F20" s="147"/>
      <c r="G20" s="97"/>
      <c r="H20" s="55" t="s">
        <v>60</v>
      </c>
      <c r="I20" s="162">
        <v>0</v>
      </c>
      <c r="J20" s="146"/>
    </row>
    <row r="21" spans="1:18" ht="15.75" thickBot="1" x14ac:dyDescent="0.3">
      <c r="A21" s="265" t="s">
        <v>26</v>
      </c>
      <c r="B21" s="266"/>
      <c r="C21" s="282">
        <v>0</v>
      </c>
      <c r="D21" s="282"/>
      <c r="E21" s="139" t="str">
        <f t="shared" si="0"/>
        <v>N/A</v>
      </c>
      <c r="F21" s="147"/>
      <c r="G21" s="97"/>
      <c r="H21" s="57"/>
      <c r="I21" s="100"/>
      <c r="J21" s="98"/>
      <c r="L21" s="300" t="s">
        <v>114</v>
      </c>
      <c r="M21" s="301"/>
      <c r="N21" s="301"/>
      <c r="O21" s="301"/>
      <c r="P21" s="302"/>
      <c r="Q21" s="101"/>
      <c r="R21" s="7"/>
    </row>
    <row r="22" spans="1:18" ht="15.75" thickBot="1" x14ac:dyDescent="0.3">
      <c r="A22" s="265" t="s">
        <v>27</v>
      </c>
      <c r="B22" s="266"/>
      <c r="C22" s="282">
        <v>0</v>
      </c>
      <c r="D22" s="282"/>
      <c r="E22" s="139" t="str">
        <f t="shared" si="0"/>
        <v>N/A</v>
      </c>
      <c r="F22" s="147"/>
      <c r="G22" s="97"/>
      <c r="H22" s="99" t="s">
        <v>49</v>
      </c>
      <c r="I22" s="61">
        <f>SUM(I15:I20)</f>
        <v>0</v>
      </c>
      <c r="J22" s="98"/>
      <c r="L22" s="292" t="s">
        <v>100</v>
      </c>
      <c r="M22" s="293"/>
      <c r="N22" s="296" t="s">
        <v>117</v>
      </c>
      <c r="O22" s="296" t="s">
        <v>118</v>
      </c>
      <c r="P22" s="298" t="s">
        <v>112</v>
      </c>
      <c r="Q22" s="102"/>
      <c r="R22" s="86"/>
    </row>
    <row r="23" spans="1:18" ht="15.75" thickBot="1" x14ac:dyDescent="0.3">
      <c r="A23" s="265" t="s">
        <v>28</v>
      </c>
      <c r="B23" s="266"/>
      <c r="C23" s="282">
        <v>0</v>
      </c>
      <c r="D23" s="282"/>
      <c r="E23" s="139" t="str">
        <f t="shared" si="0"/>
        <v>N/A</v>
      </c>
      <c r="F23" s="147"/>
      <c r="G23" s="97"/>
      <c r="H23" s="57"/>
      <c r="I23" s="100"/>
      <c r="J23" s="98"/>
      <c r="L23" s="294"/>
      <c r="M23" s="295"/>
      <c r="N23" s="297"/>
      <c r="O23" s="297"/>
      <c r="P23" s="299"/>
    </row>
    <row r="24" spans="1:18" ht="15.75" thickBot="1" x14ac:dyDescent="0.3">
      <c r="A24" s="265" t="s">
        <v>29</v>
      </c>
      <c r="B24" s="266"/>
      <c r="C24" s="282">
        <v>0</v>
      </c>
      <c r="D24" s="282"/>
      <c r="E24" s="139" t="str">
        <f t="shared" si="0"/>
        <v>N/A</v>
      </c>
      <c r="F24" s="147"/>
      <c r="G24" s="97"/>
      <c r="H24" s="115" t="s">
        <v>100</v>
      </c>
      <c r="I24" s="119" t="s">
        <v>104</v>
      </c>
      <c r="J24" s="98"/>
      <c r="L24" s="303" t="s">
        <v>101</v>
      </c>
      <c r="M24" s="304"/>
      <c r="N24" s="122">
        <f>IF(I25="1",C28,0)</f>
        <v>0</v>
      </c>
      <c r="O24" s="122">
        <f>IF(I46="1",C49,0)</f>
        <v>0</v>
      </c>
      <c r="P24" s="124">
        <f>SUM(N24+O24)</f>
        <v>0</v>
      </c>
    </row>
    <row r="25" spans="1:18" x14ac:dyDescent="0.25">
      <c r="A25" s="265" t="s">
        <v>30</v>
      </c>
      <c r="B25" s="266"/>
      <c r="C25" s="282">
        <v>0</v>
      </c>
      <c r="D25" s="282"/>
      <c r="E25" s="139" t="str">
        <f t="shared" si="0"/>
        <v>N/A</v>
      </c>
      <c r="F25" s="147"/>
      <c r="G25" s="97"/>
      <c r="H25" s="116" t="s">
        <v>101</v>
      </c>
      <c r="I25" s="311" t="s">
        <v>105</v>
      </c>
      <c r="J25" s="316"/>
      <c r="L25" s="305" t="s">
        <v>102</v>
      </c>
      <c r="M25" s="306"/>
      <c r="N25" s="122">
        <f>IF(I25="2",C28,0)</f>
        <v>0</v>
      </c>
      <c r="O25" s="122">
        <f>IF(I46="2",C49,0)</f>
        <v>0</v>
      </c>
      <c r="P25" s="124">
        <f>SUM(N25+O25)</f>
        <v>0</v>
      </c>
    </row>
    <row r="26" spans="1:18" ht="15.75" thickBot="1" x14ac:dyDescent="0.3">
      <c r="A26" s="289" t="s">
        <v>31</v>
      </c>
      <c r="B26" s="290"/>
      <c r="C26" s="291">
        <v>0</v>
      </c>
      <c r="D26" s="291"/>
      <c r="E26" s="150" t="str">
        <f t="shared" si="0"/>
        <v>N/A</v>
      </c>
      <c r="F26" s="151"/>
      <c r="G26" s="97"/>
      <c r="H26" s="117" t="s">
        <v>102</v>
      </c>
      <c r="I26" s="312"/>
      <c r="J26" s="316"/>
      <c r="L26" s="307" t="s">
        <v>103</v>
      </c>
      <c r="M26" s="308"/>
      <c r="N26" s="123">
        <f>IF(I25="3",C28,0)</f>
        <v>0</v>
      </c>
      <c r="O26" s="123">
        <f>IF(I46="3",C49,0)</f>
        <v>0</v>
      </c>
      <c r="P26" s="125">
        <f>SUM(N26+O26)</f>
        <v>0</v>
      </c>
    </row>
    <row r="27" spans="1:18" ht="15.75" thickBot="1" x14ac:dyDescent="0.3">
      <c r="A27" s="273"/>
      <c r="B27" s="274"/>
      <c r="C27" s="310"/>
      <c r="D27" s="310"/>
      <c r="E27" s="87"/>
      <c r="F27" s="57"/>
      <c r="G27" s="97"/>
      <c r="H27" s="118" t="s">
        <v>103</v>
      </c>
      <c r="I27" s="313"/>
      <c r="J27" s="91"/>
    </row>
    <row r="28" spans="1:18" ht="15.75" thickBot="1" x14ac:dyDescent="0.3">
      <c r="A28" s="283" t="s">
        <v>92</v>
      </c>
      <c r="B28" s="284"/>
      <c r="C28" s="309">
        <f>SUM(C15:D26)</f>
        <v>0</v>
      </c>
      <c r="D28" s="309"/>
      <c r="E28" s="88">
        <f>SUM(E15:E26)</f>
        <v>0</v>
      </c>
      <c r="F28" s="97"/>
      <c r="G28" s="97"/>
      <c r="H28" s="97"/>
      <c r="I28" s="97"/>
      <c r="J28" s="98"/>
    </row>
    <row r="29" spans="1:18" ht="15.75" thickBot="1" x14ac:dyDescent="0.3">
      <c r="A29" s="273"/>
      <c r="B29" s="274"/>
      <c r="C29" s="310"/>
      <c r="D29" s="310"/>
      <c r="E29" s="87"/>
      <c r="F29" s="97"/>
      <c r="G29" s="97"/>
      <c r="H29" s="97"/>
      <c r="I29" s="97"/>
      <c r="J29" s="98"/>
    </row>
    <row r="30" spans="1:18" ht="16.5" thickBot="1" x14ac:dyDescent="0.3">
      <c r="A30" s="209" t="s">
        <v>96</v>
      </c>
      <c r="B30" s="210"/>
      <c r="C30" s="256" t="s">
        <v>91</v>
      </c>
      <c r="D30" s="256"/>
      <c r="E30" s="256"/>
      <c r="F30" s="256"/>
      <c r="G30" s="256"/>
      <c r="H30" s="256"/>
      <c r="I30" s="103" t="s">
        <v>82</v>
      </c>
      <c r="J30" s="140">
        <v>44203</v>
      </c>
    </row>
    <row r="31" spans="1:18" ht="16.5" thickBot="1" x14ac:dyDescent="0.3">
      <c r="A31" s="80"/>
      <c r="B31" s="89"/>
      <c r="C31" s="89"/>
      <c r="D31" s="89"/>
      <c r="E31" s="89"/>
      <c r="F31" s="89"/>
      <c r="G31" s="89"/>
      <c r="H31" s="89"/>
      <c r="I31" s="90"/>
      <c r="J31" s="84"/>
    </row>
    <row r="32" spans="1:18" ht="15.75" thickBot="1" x14ac:dyDescent="0.3">
      <c r="A32" s="314" t="s">
        <v>17</v>
      </c>
      <c r="B32" s="315"/>
      <c r="C32" s="315"/>
      <c r="D32" s="152">
        <v>0</v>
      </c>
      <c r="E32" s="264"/>
      <c r="F32" s="264"/>
      <c r="G32" s="264"/>
      <c r="H32" s="264"/>
      <c r="I32" s="94" t="s">
        <v>18</v>
      </c>
      <c r="J32" s="62">
        <f>SUM(D32+I43)</f>
        <v>0</v>
      </c>
    </row>
    <row r="33" spans="1:10" ht="15.75" thickBot="1" x14ac:dyDescent="0.3">
      <c r="A33" s="273"/>
      <c r="B33" s="274"/>
      <c r="C33" s="274"/>
      <c r="D33" s="274"/>
      <c r="E33" s="274"/>
      <c r="F33" s="274"/>
      <c r="G33" s="274"/>
      <c r="H33" s="274"/>
      <c r="I33" s="274"/>
      <c r="J33" s="275"/>
    </row>
    <row r="34" spans="1:10" ht="15.75" thickBot="1" x14ac:dyDescent="0.3">
      <c r="A34" s="279" t="s">
        <v>50</v>
      </c>
      <c r="B34" s="280"/>
      <c r="C34" s="272" t="s">
        <v>51</v>
      </c>
      <c r="D34" s="272"/>
      <c r="E34" s="95" t="s">
        <v>20</v>
      </c>
      <c r="F34" s="51" t="s">
        <v>52</v>
      </c>
      <c r="G34" s="97"/>
      <c r="H34" s="50" t="s">
        <v>53</v>
      </c>
      <c r="I34" s="95" t="s">
        <v>54</v>
      </c>
      <c r="J34" s="51" t="s">
        <v>52</v>
      </c>
    </row>
    <row r="35" spans="1:10" ht="15.75" thickBot="1" x14ac:dyDescent="0.3">
      <c r="A35" s="68"/>
      <c r="B35" s="69"/>
      <c r="C35" s="274"/>
      <c r="D35" s="274"/>
      <c r="E35" s="97"/>
      <c r="F35" s="97"/>
      <c r="G35" s="97"/>
      <c r="H35" s="97"/>
      <c r="I35" s="97"/>
      <c r="J35" s="98"/>
    </row>
    <row r="36" spans="1:10" x14ac:dyDescent="0.25">
      <c r="A36" s="270" t="s">
        <v>19</v>
      </c>
      <c r="B36" s="271"/>
      <c r="C36" s="281">
        <v>0</v>
      </c>
      <c r="D36" s="281"/>
      <c r="E36" s="138" t="str">
        <f>IF($J$32=0,"N/A",C49/$J$32)</f>
        <v>N/A</v>
      </c>
      <c r="F36" s="142">
        <v>44229</v>
      </c>
      <c r="G36" s="97"/>
      <c r="H36" s="53" t="s">
        <v>55</v>
      </c>
      <c r="I36" s="141">
        <v>0</v>
      </c>
      <c r="J36" s="142">
        <v>44245</v>
      </c>
    </row>
    <row r="37" spans="1:10" x14ac:dyDescent="0.25">
      <c r="A37" s="265" t="s">
        <v>21</v>
      </c>
      <c r="B37" s="266"/>
      <c r="C37" s="282">
        <v>0</v>
      </c>
      <c r="D37" s="282"/>
      <c r="E37" s="139" t="str">
        <f t="shared" ref="E37:E47" si="1">IF($J$32=0,"N/A",C50/$J$32)</f>
        <v>N/A</v>
      </c>
      <c r="F37" s="147"/>
      <c r="G37" s="57"/>
      <c r="H37" s="54" t="s">
        <v>56</v>
      </c>
      <c r="I37" s="143">
        <v>0</v>
      </c>
      <c r="J37" s="144"/>
    </row>
    <row r="38" spans="1:10" x14ac:dyDescent="0.25">
      <c r="A38" s="265" t="s">
        <v>22</v>
      </c>
      <c r="B38" s="266"/>
      <c r="C38" s="282">
        <v>0</v>
      </c>
      <c r="D38" s="282"/>
      <c r="E38" s="139" t="str">
        <f t="shared" si="1"/>
        <v>N/A</v>
      </c>
      <c r="F38" s="147"/>
      <c r="G38" s="57"/>
      <c r="H38" s="54" t="s">
        <v>57</v>
      </c>
      <c r="I38" s="143">
        <v>0</v>
      </c>
      <c r="J38" s="144"/>
    </row>
    <row r="39" spans="1:10" x14ac:dyDescent="0.25">
      <c r="A39" s="265" t="s">
        <v>23</v>
      </c>
      <c r="B39" s="266"/>
      <c r="C39" s="282">
        <v>0</v>
      </c>
      <c r="D39" s="282"/>
      <c r="E39" s="139" t="str">
        <f t="shared" si="1"/>
        <v>N/A</v>
      </c>
      <c r="F39" s="147"/>
      <c r="G39" s="97"/>
      <c r="H39" s="54" t="s">
        <v>58</v>
      </c>
      <c r="I39" s="143">
        <v>0</v>
      </c>
      <c r="J39" s="144"/>
    </row>
    <row r="40" spans="1:10" x14ac:dyDescent="0.25">
      <c r="A40" s="265" t="s">
        <v>24</v>
      </c>
      <c r="B40" s="266"/>
      <c r="C40" s="282">
        <v>0</v>
      </c>
      <c r="D40" s="282"/>
      <c r="E40" s="139" t="str">
        <f t="shared" si="1"/>
        <v>N/A</v>
      </c>
      <c r="F40" s="147"/>
      <c r="G40" s="97"/>
      <c r="H40" s="54" t="s">
        <v>59</v>
      </c>
      <c r="I40" s="143">
        <v>0</v>
      </c>
      <c r="J40" s="144"/>
    </row>
    <row r="41" spans="1:10" ht="15.75" thickBot="1" x14ac:dyDescent="0.3">
      <c r="A41" s="265" t="s">
        <v>25</v>
      </c>
      <c r="B41" s="266"/>
      <c r="C41" s="282">
        <v>0</v>
      </c>
      <c r="D41" s="282"/>
      <c r="E41" s="139" t="str">
        <f t="shared" si="1"/>
        <v>N/A</v>
      </c>
      <c r="F41" s="147"/>
      <c r="G41" s="97"/>
      <c r="H41" s="55" t="s">
        <v>60</v>
      </c>
      <c r="I41" s="145">
        <v>0</v>
      </c>
      <c r="J41" s="146"/>
    </row>
    <row r="42" spans="1:10" ht="15.75" thickBot="1" x14ac:dyDescent="0.3">
      <c r="A42" s="265" t="s">
        <v>26</v>
      </c>
      <c r="B42" s="266"/>
      <c r="C42" s="282">
        <v>0</v>
      </c>
      <c r="D42" s="282"/>
      <c r="E42" s="139" t="str">
        <f t="shared" si="1"/>
        <v>N/A</v>
      </c>
      <c r="F42" s="147"/>
      <c r="G42" s="97"/>
      <c r="H42" s="57"/>
      <c r="I42" s="100"/>
      <c r="J42" s="98"/>
    </row>
    <row r="43" spans="1:10" ht="15.75" thickBot="1" x14ac:dyDescent="0.3">
      <c r="A43" s="265" t="s">
        <v>27</v>
      </c>
      <c r="B43" s="266"/>
      <c r="C43" s="282">
        <v>0</v>
      </c>
      <c r="D43" s="282"/>
      <c r="E43" s="139" t="str">
        <f t="shared" si="1"/>
        <v>N/A</v>
      </c>
      <c r="F43" s="147"/>
      <c r="G43" s="97"/>
      <c r="H43" s="99" t="s">
        <v>49</v>
      </c>
      <c r="I43" s="61">
        <f>SUM(I36:I41)</f>
        <v>0</v>
      </c>
      <c r="J43" s="98"/>
    </row>
    <row r="44" spans="1:10" ht="15.75" thickBot="1" x14ac:dyDescent="0.3">
      <c r="A44" s="265" t="s">
        <v>28</v>
      </c>
      <c r="B44" s="266"/>
      <c r="C44" s="282">
        <v>0</v>
      </c>
      <c r="D44" s="282"/>
      <c r="E44" s="139" t="str">
        <f t="shared" si="1"/>
        <v>N/A</v>
      </c>
      <c r="F44" s="147"/>
      <c r="G44" s="97"/>
      <c r="H44" s="57"/>
      <c r="I44" s="100"/>
      <c r="J44" s="98"/>
    </row>
    <row r="45" spans="1:10" ht="15.75" thickBot="1" x14ac:dyDescent="0.3">
      <c r="A45" s="265" t="s">
        <v>29</v>
      </c>
      <c r="B45" s="266"/>
      <c r="C45" s="282">
        <v>0</v>
      </c>
      <c r="D45" s="282"/>
      <c r="E45" s="139" t="str">
        <f t="shared" si="1"/>
        <v>N/A</v>
      </c>
      <c r="F45" s="147"/>
      <c r="G45" s="97"/>
      <c r="H45" s="115" t="s">
        <v>100</v>
      </c>
      <c r="I45" s="119" t="s">
        <v>104</v>
      </c>
      <c r="J45" s="98"/>
    </row>
    <row r="46" spans="1:10" x14ac:dyDescent="0.25">
      <c r="A46" s="265" t="s">
        <v>30</v>
      </c>
      <c r="B46" s="266"/>
      <c r="C46" s="282">
        <v>0</v>
      </c>
      <c r="D46" s="282"/>
      <c r="E46" s="139" t="str">
        <f t="shared" si="1"/>
        <v>N/A</v>
      </c>
      <c r="F46" s="147"/>
      <c r="G46" s="97"/>
      <c r="H46" s="116" t="s">
        <v>101</v>
      </c>
      <c r="I46" s="311" t="s">
        <v>110</v>
      </c>
      <c r="J46" s="43"/>
    </row>
    <row r="47" spans="1:10" ht="15.75" thickBot="1" x14ac:dyDescent="0.3">
      <c r="A47" s="289" t="s">
        <v>31</v>
      </c>
      <c r="B47" s="290"/>
      <c r="C47" s="291">
        <v>0</v>
      </c>
      <c r="D47" s="291"/>
      <c r="E47" s="150" t="str">
        <f t="shared" si="1"/>
        <v>N/A</v>
      </c>
      <c r="F47" s="151"/>
      <c r="G47" s="97"/>
      <c r="H47" s="117" t="s">
        <v>102</v>
      </c>
      <c r="I47" s="312"/>
      <c r="J47" s="43"/>
    </row>
    <row r="48" spans="1:10" ht="15.75" thickBot="1" x14ac:dyDescent="0.3">
      <c r="A48" s="273"/>
      <c r="B48" s="274"/>
      <c r="C48" s="310"/>
      <c r="D48" s="310"/>
      <c r="E48" s="87"/>
      <c r="F48" s="57"/>
      <c r="G48" s="97"/>
      <c r="H48" s="118" t="s">
        <v>103</v>
      </c>
      <c r="I48" s="313"/>
      <c r="J48" s="43"/>
    </row>
    <row r="49" spans="1:10" ht="15.75" thickBot="1" x14ac:dyDescent="0.3">
      <c r="A49" s="283" t="s">
        <v>92</v>
      </c>
      <c r="B49" s="284"/>
      <c r="C49" s="309">
        <f>SUM(C36:D47)</f>
        <v>0</v>
      </c>
      <c r="D49" s="309"/>
      <c r="E49" s="88">
        <f>SUM(E36:E47)</f>
        <v>0</v>
      </c>
      <c r="F49" s="97"/>
      <c r="G49" s="97"/>
      <c r="H49" s="69"/>
      <c r="I49" s="97"/>
      <c r="J49" s="43"/>
    </row>
    <row r="50" spans="1:10" x14ac:dyDescent="0.25">
      <c r="A50" s="68"/>
      <c r="B50" s="69"/>
      <c r="C50" s="69"/>
      <c r="D50" s="69"/>
      <c r="E50" s="69"/>
      <c r="F50" s="69"/>
      <c r="G50" s="69"/>
      <c r="H50" s="69"/>
      <c r="I50" s="97"/>
      <c r="J50" s="43"/>
    </row>
    <row r="51" spans="1:10" x14ac:dyDescent="0.25">
      <c r="A51" s="68"/>
      <c r="B51" s="69"/>
      <c r="C51" s="69"/>
      <c r="D51" s="69"/>
      <c r="E51" s="69"/>
      <c r="F51" s="69"/>
      <c r="G51" s="69"/>
      <c r="H51" s="69"/>
      <c r="I51" s="97"/>
      <c r="J51" s="43"/>
    </row>
    <row r="52" spans="1:10" ht="15.75" thickBot="1" x14ac:dyDescent="0.3">
      <c r="A52" s="68"/>
      <c r="B52" s="69"/>
      <c r="C52" s="69"/>
      <c r="D52" s="69"/>
      <c r="E52" s="69"/>
      <c r="F52" s="69"/>
      <c r="G52" s="69"/>
      <c r="H52" s="92" t="s">
        <v>66</v>
      </c>
      <c r="I52" s="97"/>
      <c r="J52" s="98"/>
    </row>
    <row r="53" spans="1:10" ht="15.75" thickBot="1" x14ac:dyDescent="0.3">
      <c r="A53" s="68"/>
      <c r="B53" s="69"/>
      <c r="C53" s="69"/>
      <c r="D53" s="69"/>
      <c r="E53" s="69"/>
      <c r="F53" s="69"/>
      <c r="G53" s="69"/>
      <c r="H53" s="92" t="s">
        <v>69</v>
      </c>
      <c r="I53" s="67"/>
      <c r="J53" s="98"/>
    </row>
    <row r="54" spans="1:10" x14ac:dyDescent="0.25">
      <c r="A54" s="68"/>
      <c r="B54" s="69"/>
      <c r="C54" s="69"/>
      <c r="D54" s="69"/>
      <c r="E54" s="69"/>
      <c r="F54" s="69"/>
      <c r="G54" s="69"/>
      <c r="H54" s="97"/>
      <c r="I54" s="97"/>
      <c r="J54" s="98"/>
    </row>
    <row r="55" spans="1:10" ht="15.75" thickBot="1" x14ac:dyDescent="0.3">
      <c r="A55" s="2"/>
      <c r="B55" s="3"/>
      <c r="C55" s="3"/>
      <c r="D55" s="3"/>
      <c r="E55" s="3"/>
      <c r="F55" s="3"/>
      <c r="G55" s="3"/>
      <c r="H55" s="327" t="s">
        <v>70</v>
      </c>
      <c r="I55" s="327"/>
      <c r="J55" s="328"/>
    </row>
    <row r="56" spans="1:10" x14ac:dyDescent="0.25">
      <c r="A56" s="69"/>
      <c r="B56" s="69"/>
      <c r="C56" s="69"/>
      <c r="D56" s="69"/>
      <c r="E56" s="69"/>
      <c r="F56" s="69"/>
      <c r="G56" s="69"/>
      <c r="H56" s="69"/>
      <c r="I56" s="70"/>
      <c r="J56" s="69"/>
    </row>
    <row r="57" spans="1:10" x14ac:dyDescent="0.25">
      <c r="A57" s="69"/>
      <c r="B57" s="69"/>
      <c r="C57" s="69"/>
      <c r="D57" s="69"/>
      <c r="E57" s="69"/>
      <c r="F57" s="69"/>
      <c r="G57" s="69"/>
      <c r="H57" s="69"/>
      <c r="I57" s="70"/>
      <c r="J57" s="69"/>
    </row>
    <row r="58" spans="1:10" x14ac:dyDescent="0.25">
      <c r="A58" s="69"/>
      <c r="B58" s="69"/>
      <c r="C58" s="69"/>
      <c r="D58" s="69"/>
      <c r="E58" s="69"/>
      <c r="F58" s="69"/>
      <c r="G58" s="69"/>
    </row>
    <row r="59" spans="1:10" x14ac:dyDescent="0.25">
      <c r="A59" s="69"/>
      <c r="B59" s="69"/>
      <c r="C59" s="69"/>
      <c r="D59" s="69"/>
      <c r="E59" s="69"/>
      <c r="F59" s="69"/>
      <c r="G59" s="69"/>
    </row>
  </sheetData>
  <sheetProtection algorithmName="SHA-512" hashValue="6Rm08XSW8EpZAIUzQEmiYfbvJiZqY9qw4pnU/7JqD1f99MnCR1CXZbY4eCDQBzaTU5cIuf/ACDnZEHxXLFImnw==" saltValue="LJGG/+Kk71rXOGFhcvFAWg==" spinCount="100000" sheet="1" objects="1" scenarios="1" selectLockedCells="1"/>
  <mergeCells count="100">
    <mergeCell ref="A7:J7"/>
    <mergeCell ref="A1:J1"/>
    <mergeCell ref="A3:C3"/>
    <mergeCell ref="D3:H3"/>
    <mergeCell ref="A5:C5"/>
    <mergeCell ref="E5:H5"/>
    <mergeCell ref="A16:B16"/>
    <mergeCell ref="C16:D16"/>
    <mergeCell ref="A9:B9"/>
    <mergeCell ref="C9:H9"/>
    <mergeCell ref="A11:C11"/>
    <mergeCell ref="E11:H11"/>
    <mergeCell ref="A12:J12"/>
    <mergeCell ref="A13:B13"/>
    <mergeCell ref="C13:D13"/>
    <mergeCell ref="C14:D14"/>
    <mergeCell ref="A15:B15"/>
    <mergeCell ref="C15:D15"/>
    <mergeCell ref="A22:B22"/>
    <mergeCell ref="C22:D22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8:B28"/>
    <mergeCell ref="C28:D28"/>
    <mergeCell ref="A23:B23"/>
    <mergeCell ref="C23:D23"/>
    <mergeCell ref="A24:B24"/>
    <mergeCell ref="C24:D24"/>
    <mergeCell ref="A25:B25"/>
    <mergeCell ref="C25:D25"/>
    <mergeCell ref="J25:J26"/>
    <mergeCell ref="A26:B26"/>
    <mergeCell ref="C26:D26"/>
    <mergeCell ref="A27:B27"/>
    <mergeCell ref="C27:D27"/>
    <mergeCell ref="I25:I27"/>
    <mergeCell ref="A29:B29"/>
    <mergeCell ref="C29:D29"/>
    <mergeCell ref="A30:B30"/>
    <mergeCell ref="C30:H30"/>
    <mergeCell ref="A32:C32"/>
    <mergeCell ref="E32:H32"/>
    <mergeCell ref="A33:J33"/>
    <mergeCell ref="A34:B34"/>
    <mergeCell ref="C34:D34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9:B49"/>
    <mergeCell ref="C49:D49"/>
    <mergeCell ref="H55:J55"/>
    <mergeCell ref="A46:B46"/>
    <mergeCell ref="C46:D46"/>
    <mergeCell ref="A47:B47"/>
    <mergeCell ref="C47:D47"/>
    <mergeCell ref="A48:B48"/>
    <mergeCell ref="C48:D48"/>
    <mergeCell ref="I46:I48"/>
    <mergeCell ref="N14:N15"/>
    <mergeCell ref="O14:O15"/>
    <mergeCell ref="P14:P15"/>
    <mergeCell ref="L13:P13"/>
    <mergeCell ref="L24:M24"/>
    <mergeCell ref="P22:P23"/>
    <mergeCell ref="L21:P21"/>
    <mergeCell ref="L17:M17"/>
    <mergeCell ref="L18:M18"/>
    <mergeCell ref="L16:M16"/>
    <mergeCell ref="L14:M15"/>
    <mergeCell ref="L25:M25"/>
    <mergeCell ref="L26:M26"/>
    <mergeCell ref="L22:M23"/>
    <mergeCell ref="N22:N23"/>
    <mergeCell ref="O22:O2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1920-32F7-4909-B8BD-D1C447860E75}">
  <sheetPr>
    <pageSetUpPr fitToPage="1"/>
  </sheetPr>
  <dimension ref="A1:R59"/>
  <sheetViews>
    <sheetView workbookViewId="0">
      <selection activeCell="I25" sqref="I25:I27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8.7109375" style="6" customWidth="1"/>
    <col min="9" max="9" width="27.42578125" style="5" customWidth="1"/>
    <col min="10" max="10" width="15.85546875" style="6" customWidth="1"/>
    <col min="11" max="12" width="9.140625" style="6"/>
    <col min="13" max="13" width="16.85546875" style="6" customWidth="1"/>
    <col min="14" max="15" width="20.7109375" style="6" customWidth="1"/>
    <col min="16" max="16" width="20.5703125" style="6" customWidth="1"/>
    <col min="17" max="16384" width="9.140625" style="6"/>
  </cols>
  <sheetData>
    <row r="1" spans="1:16" ht="19.5" thickBot="1" x14ac:dyDescent="0.35">
      <c r="A1" s="323" t="s">
        <v>97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6" ht="16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6" ht="16.5" thickBot="1" x14ac:dyDescent="0.3">
      <c r="A3" s="209" t="s">
        <v>0</v>
      </c>
      <c r="B3" s="210"/>
      <c r="C3" s="210"/>
      <c r="D3" s="326" t="str">
        <f>'Ação Orçamentária'!D3:G3</f>
        <v>REFORMA DO EDIFÍCIO SEDE DO CONSELHO DA JUSTIÇA FEDERAL - DF</v>
      </c>
      <c r="E3" s="326"/>
      <c r="F3" s="326"/>
      <c r="G3" s="326"/>
      <c r="H3" s="326"/>
      <c r="I3" s="111" t="s">
        <v>1</v>
      </c>
      <c r="J3" s="25" t="str">
        <f>'Ação Orçamentária'!I3</f>
        <v>XXXX</v>
      </c>
    </row>
    <row r="4" spans="1:16" ht="16.5" thickBot="1" x14ac:dyDescent="0.3">
      <c r="A4" s="80"/>
      <c r="B4" s="89"/>
      <c r="C4" s="89"/>
      <c r="D4" s="90"/>
      <c r="E4" s="90"/>
      <c r="F4" s="90"/>
      <c r="G4" s="90"/>
      <c r="H4" s="90"/>
      <c r="I4" s="90"/>
      <c r="J4" s="81"/>
    </row>
    <row r="5" spans="1:16" ht="15.75" thickBot="1" x14ac:dyDescent="0.3">
      <c r="A5" s="314" t="s">
        <v>87</v>
      </c>
      <c r="B5" s="315"/>
      <c r="C5" s="315"/>
      <c r="D5" s="82">
        <f>SUM(D11+D32)</f>
        <v>0</v>
      </c>
      <c r="E5" s="264"/>
      <c r="F5" s="264"/>
      <c r="G5" s="264"/>
      <c r="H5" s="264"/>
      <c r="I5" s="105" t="s">
        <v>88</v>
      </c>
      <c r="J5" s="62">
        <f>SUM(J11+J32)</f>
        <v>0</v>
      </c>
    </row>
    <row r="6" spans="1:16" ht="15.75" thickBot="1" x14ac:dyDescent="0.3">
      <c r="A6" s="106"/>
      <c r="B6" s="107"/>
      <c r="C6" s="107"/>
      <c r="D6" s="107"/>
      <c r="E6" s="107"/>
      <c r="F6" s="107"/>
      <c r="G6" s="107"/>
      <c r="H6" s="107"/>
      <c r="I6" s="107"/>
      <c r="J6" s="110"/>
    </row>
    <row r="7" spans="1:16" ht="16.5" thickBot="1" x14ac:dyDescent="0.3">
      <c r="A7" s="203" t="s">
        <v>89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6" ht="15.75" thickBot="1" x14ac:dyDescent="0.3">
      <c r="A8" s="83"/>
      <c r="B8" s="107"/>
      <c r="C8" s="107"/>
      <c r="D8" s="107"/>
      <c r="E8" s="107"/>
      <c r="F8" s="107"/>
      <c r="G8" s="107"/>
      <c r="H8" s="107"/>
      <c r="I8" s="107"/>
      <c r="J8" s="110"/>
    </row>
    <row r="9" spans="1:16" ht="15" customHeight="1" thickBot="1" x14ac:dyDescent="0.3">
      <c r="A9" s="209" t="s">
        <v>98</v>
      </c>
      <c r="B9" s="210"/>
      <c r="C9" s="256" t="s">
        <v>91</v>
      </c>
      <c r="D9" s="256"/>
      <c r="E9" s="256"/>
      <c r="F9" s="256"/>
      <c r="G9" s="256"/>
      <c r="H9" s="256"/>
      <c r="I9" s="111" t="s">
        <v>82</v>
      </c>
      <c r="J9" s="140">
        <v>44201</v>
      </c>
      <c r="L9" s="329"/>
      <c r="M9" s="329"/>
      <c r="N9" s="329"/>
    </row>
    <row r="10" spans="1:16" ht="15.75" customHeight="1" thickBot="1" x14ac:dyDescent="0.3">
      <c r="A10" s="80"/>
      <c r="B10" s="89"/>
      <c r="C10" s="89"/>
      <c r="D10" s="89"/>
      <c r="E10" s="89"/>
      <c r="F10" s="89"/>
      <c r="G10" s="89"/>
      <c r="H10" s="89"/>
      <c r="I10" s="90"/>
      <c r="J10" s="84"/>
      <c r="L10" s="329"/>
      <c r="M10" s="329"/>
      <c r="N10" s="329"/>
    </row>
    <row r="11" spans="1:16" ht="14.25" customHeight="1" thickBot="1" x14ac:dyDescent="0.3">
      <c r="A11" s="314" t="s">
        <v>17</v>
      </c>
      <c r="B11" s="315"/>
      <c r="C11" s="315"/>
      <c r="D11" s="152">
        <v>0</v>
      </c>
      <c r="E11" s="264"/>
      <c r="F11" s="264"/>
      <c r="G11" s="264"/>
      <c r="H11" s="264"/>
      <c r="I11" s="105" t="s">
        <v>18</v>
      </c>
      <c r="J11" s="62">
        <f>SUM(D11+I22)</f>
        <v>0</v>
      </c>
      <c r="L11" s="120"/>
      <c r="M11" s="120"/>
      <c r="N11" s="121"/>
    </row>
    <row r="12" spans="1:16" ht="15.75" thickBot="1" x14ac:dyDescent="0.3">
      <c r="A12" s="317"/>
      <c r="B12" s="318"/>
      <c r="C12" s="318"/>
      <c r="D12" s="318"/>
      <c r="E12" s="318"/>
      <c r="F12" s="318"/>
      <c r="G12" s="319"/>
      <c r="H12" s="318"/>
      <c r="I12" s="318"/>
      <c r="J12" s="320"/>
      <c r="M12" s="85"/>
    </row>
    <row r="13" spans="1:16" ht="15.75" thickBot="1" x14ac:dyDescent="0.3">
      <c r="A13" s="279" t="s">
        <v>50</v>
      </c>
      <c r="B13" s="280"/>
      <c r="C13" s="272" t="s">
        <v>51</v>
      </c>
      <c r="D13" s="272"/>
      <c r="E13" s="109" t="s">
        <v>20</v>
      </c>
      <c r="F13" s="51" t="s">
        <v>52</v>
      </c>
      <c r="G13" s="107"/>
      <c r="H13" s="50" t="s">
        <v>53</v>
      </c>
      <c r="I13" s="109" t="s">
        <v>54</v>
      </c>
      <c r="J13" s="51" t="s">
        <v>52</v>
      </c>
      <c r="L13" s="300" t="s">
        <v>113</v>
      </c>
      <c r="M13" s="301"/>
      <c r="N13" s="301"/>
      <c r="O13" s="301"/>
      <c r="P13" s="302"/>
    </row>
    <row r="14" spans="1:16" ht="15.75" thickBot="1" x14ac:dyDescent="0.3">
      <c r="A14" s="68"/>
      <c r="B14" s="69"/>
      <c r="C14" s="274"/>
      <c r="D14" s="274"/>
      <c r="E14" s="107"/>
      <c r="F14" s="107"/>
      <c r="G14" s="107"/>
      <c r="H14" s="107"/>
      <c r="I14" s="107"/>
      <c r="J14" s="110"/>
      <c r="L14" s="292" t="s">
        <v>100</v>
      </c>
      <c r="M14" s="293"/>
      <c r="N14" s="296" t="s">
        <v>120</v>
      </c>
      <c r="O14" s="296" t="s">
        <v>130</v>
      </c>
      <c r="P14" s="298" t="s">
        <v>111</v>
      </c>
    </row>
    <row r="15" spans="1:16" x14ac:dyDescent="0.25">
      <c r="A15" s="270" t="s">
        <v>19</v>
      </c>
      <c r="B15" s="271"/>
      <c r="C15" s="281">
        <v>0</v>
      </c>
      <c r="D15" s="281"/>
      <c r="E15" s="138" t="str">
        <f>IF($J$11=0,"N/A",C15/$J$11)</f>
        <v>N/A</v>
      </c>
      <c r="F15" s="142">
        <v>44229</v>
      </c>
      <c r="G15" s="107"/>
      <c r="H15" s="53" t="s">
        <v>55</v>
      </c>
      <c r="I15" s="159">
        <v>0</v>
      </c>
      <c r="J15" s="142">
        <v>44237</v>
      </c>
      <c r="L15" s="294"/>
      <c r="M15" s="295"/>
      <c r="N15" s="297"/>
      <c r="O15" s="297"/>
      <c r="P15" s="299"/>
    </row>
    <row r="16" spans="1:16" x14ac:dyDescent="0.25">
      <c r="A16" s="265" t="s">
        <v>21</v>
      </c>
      <c r="B16" s="266"/>
      <c r="C16" s="282">
        <v>0</v>
      </c>
      <c r="D16" s="282"/>
      <c r="E16" s="139" t="str">
        <f t="shared" ref="E16:E26" si="0">IF($J$11=0,"N/A",C16/$J$11)</f>
        <v>N/A</v>
      </c>
      <c r="F16" s="147">
        <v>44258</v>
      </c>
      <c r="G16" s="57"/>
      <c r="H16" s="54" t="s">
        <v>56</v>
      </c>
      <c r="I16" s="155">
        <v>0</v>
      </c>
      <c r="J16" s="144"/>
      <c r="L16" s="303" t="s">
        <v>101</v>
      </c>
      <c r="M16" s="304"/>
      <c r="N16" s="122">
        <f>IF(I25="1",J11,0)</f>
        <v>0</v>
      </c>
      <c r="O16" s="122">
        <f>IF(I46="1",J32,0)</f>
        <v>0</v>
      </c>
      <c r="P16" s="124">
        <f>SUM(N16+O16)</f>
        <v>0</v>
      </c>
    </row>
    <row r="17" spans="1:18" x14ac:dyDescent="0.25">
      <c r="A17" s="265" t="s">
        <v>22</v>
      </c>
      <c r="B17" s="266"/>
      <c r="C17" s="282">
        <v>0</v>
      </c>
      <c r="D17" s="282"/>
      <c r="E17" s="139" t="str">
        <f t="shared" si="0"/>
        <v>N/A</v>
      </c>
      <c r="F17" s="147"/>
      <c r="G17" s="57"/>
      <c r="H17" s="54" t="s">
        <v>57</v>
      </c>
      <c r="I17" s="155">
        <v>0</v>
      </c>
      <c r="J17" s="144"/>
      <c r="L17" s="305" t="s">
        <v>102</v>
      </c>
      <c r="M17" s="306"/>
      <c r="N17" s="122">
        <f>IF(I25="2",J11,0)</f>
        <v>0</v>
      </c>
      <c r="O17" s="122">
        <f>IF(I46="2",J32,0)</f>
        <v>0</v>
      </c>
      <c r="P17" s="124">
        <f>SUM(N17+O17)</f>
        <v>0</v>
      </c>
    </row>
    <row r="18" spans="1:18" ht="15.75" thickBot="1" x14ac:dyDescent="0.3">
      <c r="A18" s="265" t="s">
        <v>23</v>
      </c>
      <c r="B18" s="266"/>
      <c r="C18" s="282">
        <v>0</v>
      </c>
      <c r="D18" s="282"/>
      <c r="E18" s="139" t="str">
        <f t="shared" si="0"/>
        <v>N/A</v>
      </c>
      <c r="F18" s="147"/>
      <c r="G18" s="107"/>
      <c r="H18" s="54" t="s">
        <v>58</v>
      </c>
      <c r="I18" s="155">
        <v>0</v>
      </c>
      <c r="J18" s="144"/>
      <c r="L18" s="307" t="s">
        <v>103</v>
      </c>
      <c r="M18" s="308"/>
      <c r="N18" s="123">
        <f>IF(I25="3",J11,0)</f>
        <v>0</v>
      </c>
      <c r="O18" s="123">
        <f>IF(I46="3",J32,0)</f>
        <v>0</v>
      </c>
      <c r="P18" s="125">
        <f>SUM(N18+O18)</f>
        <v>0</v>
      </c>
    </row>
    <row r="19" spans="1:18" x14ac:dyDescent="0.25">
      <c r="A19" s="265" t="s">
        <v>24</v>
      </c>
      <c r="B19" s="266"/>
      <c r="C19" s="282">
        <v>0</v>
      </c>
      <c r="D19" s="282"/>
      <c r="E19" s="139" t="str">
        <f t="shared" si="0"/>
        <v>N/A</v>
      </c>
      <c r="F19" s="147"/>
      <c r="G19" s="107"/>
      <c r="H19" s="54" t="s">
        <v>59</v>
      </c>
      <c r="I19" s="155">
        <v>0</v>
      </c>
      <c r="J19" s="144"/>
    </row>
    <row r="20" spans="1:18" ht="15.75" thickBot="1" x14ac:dyDescent="0.3">
      <c r="A20" s="265" t="s">
        <v>25</v>
      </c>
      <c r="B20" s="266"/>
      <c r="C20" s="282">
        <v>0</v>
      </c>
      <c r="D20" s="282"/>
      <c r="E20" s="139" t="str">
        <f t="shared" si="0"/>
        <v>N/A</v>
      </c>
      <c r="F20" s="147"/>
      <c r="G20" s="107"/>
      <c r="H20" s="55" t="s">
        <v>60</v>
      </c>
      <c r="I20" s="162">
        <v>0</v>
      </c>
      <c r="J20" s="146"/>
    </row>
    <row r="21" spans="1:18" ht="15.75" thickBot="1" x14ac:dyDescent="0.3">
      <c r="A21" s="265" t="s">
        <v>26</v>
      </c>
      <c r="B21" s="266"/>
      <c r="C21" s="282">
        <v>0</v>
      </c>
      <c r="D21" s="282"/>
      <c r="E21" s="139" t="str">
        <f t="shared" si="0"/>
        <v>N/A</v>
      </c>
      <c r="F21" s="147"/>
      <c r="G21" s="107"/>
      <c r="H21" s="57"/>
      <c r="I21" s="114"/>
      <c r="J21" s="110"/>
      <c r="L21" s="300" t="s">
        <v>114</v>
      </c>
      <c r="M21" s="301"/>
      <c r="N21" s="301"/>
      <c r="O21" s="301"/>
      <c r="P21" s="302"/>
      <c r="Q21" s="113"/>
      <c r="R21" s="7"/>
    </row>
    <row r="22" spans="1:18" ht="15.75" thickBot="1" x14ac:dyDescent="0.3">
      <c r="A22" s="265" t="s">
        <v>27</v>
      </c>
      <c r="B22" s="266"/>
      <c r="C22" s="282">
        <v>0</v>
      </c>
      <c r="D22" s="282"/>
      <c r="E22" s="139" t="str">
        <f t="shared" si="0"/>
        <v>N/A</v>
      </c>
      <c r="F22" s="147"/>
      <c r="G22" s="107"/>
      <c r="H22" s="108" t="s">
        <v>49</v>
      </c>
      <c r="I22" s="61">
        <f>SUM(I15:I20)</f>
        <v>0</v>
      </c>
      <c r="J22" s="110"/>
      <c r="L22" s="292" t="s">
        <v>100</v>
      </c>
      <c r="M22" s="293"/>
      <c r="N22" s="296" t="s">
        <v>121</v>
      </c>
      <c r="O22" s="296" t="s">
        <v>131</v>
      </c>
      <c r="P22" s="298" t="s">
        <v>112</v>
      </c>
      <c r="Q22" s="112"/>
      <c r="R22" s="86"/>
    </row>
    <row r="23" spans="1:18" ht="15.75" thickBot="1" x14ac:dyDescent="0.3">
      <c r="A23" s="265" t="s">
        <v>28</v>
      </c>
      <c r="B23" s="266"/>
      <c r="C23" s="282">
        <v>0</v>
      </c>
      <c r="D23" s="282"/>
      <c r="E23" s="139" t="str">
        <f t="shared" si="0"/>
        <v>N/A</v>
      </c>
      <c r="F23" s="147"/>
      <c r="G23" s="107"/>
      <c r="H23" s="57"/>
      <c r="I23" s="114"/>
      <c r="J23" s="110"/>
      <c r="L23" s="294"/>
      <c r="M23" s="295"/>
      <c r="N23" s="297"/>
      <c r="O23" s="297"/>
      <c r="P23" s="299"/>
    </row>
    <row r="24" spans="1:18" ht="15.75" thickBot="1" x14ac:dyDescent="0.3">
      <c r="A24" s="265" t="s">
        <v>29</v>
      </c>
      <c r="B24" s="266"/>
      <c r="C24" s="282">
        <v>0</v>
      </c>
      <c r="D24" s="282"/>
      <c r="E24" s="139" t="str">
        <f t="shared" si="0"/>
        <v>N/A</v>
      </c>
      <c r="F24" s="147"/>
      <c r="G24" s="107"/>
      <c r="H24" s="115" t="s">
        <v>100</v>
      </c>
      <c r="I24" s="119" t="s">
        <v>104</v>
      </c>
      <c r="J24" s="110"/>
      <c r="L24" s="303" t="s">
        <v>101</v>
      </c>
      <c r="M24" s="304"/>
      <c r="N24" s="122">
        <f>IF(I25="1",C28,0)</f>
        <v>0</v>
      </c>
      <c r="O24" s="122">
        <f>IF(I46="1",C49,0)</f>
        <v>0</v>
      </c>
      <c r="P24" s="124">
        <f>SUM(N24+O24)</f>
        <v>0</v>
      </c>
    </row>
    <row r="25" spans="1:18" x14ac:dyDescent="0.25">
      <c r="A25" s="265" t="s">
        <v>30</v>
      </c>
      <c r="B25" s="266"/>
      <c r="C25" s="282">
        <v>0</v>
      </c>
      <c r="D25" s="282"/>
      <c r="E25" s="139" t="str">
        <f t="shared" si="0"/>
        <v>N/A</v>
      </c>
      <c r="F25" s="147"/>
      <c r="G25" s="107"/>
      <c r="H25" s="116" t="s">
        <v>101</v>
      </c>
      <c r="I25" s="311" t="s">
        <v>110</v>
      </c>
      <c r="J25" s="316"/>
      <c r="L25" s="305" t="s">
        <v>102</v>
      </c>
      <c r="M25" s="306"/>
      <c r="N25" s="122">
        <f>IF(I25="2",C28,0)</f>
        <v>0</v>
      </c>
      <c r="O25" s="122">
        <f>IF(I46="2",C49,0)</f>
        <v>0</v>
      </c>
      <c r="P25" s="124">
        <f>SUM(N25+O25)</f>
        <v>0</v>
      </c>
    </row>
    <row r="26" spans="1:18" ht="15.75" thickBot="1" x14ac:dyDescent="0.3">
      <c r="A26" s="289" t="s">
        <v>31</v>
      </c>
      <c r="B26" s="290"/>
      <c r="C26" s="291">
        <v>0</v>
      </c>
      <c r="D26" s="291"/>
      <c r="E26" s="150" t="str">
        <f t="shared" si="0"/>
        <v>N/A</v>
      </c>
      <c r="F26" s="151"/>
      <c r="G26" s="107"/>
      <c r="H26" s="117" t="s">
        <v>102</v>
      </c>
      <c r="I26" s="312"/>
      <c r="J26" s="316"/>
      <c r="L26" s="307" t="s">
        <v>103</v>
      </c>
      <c r="M26" s="308"/>
      <c r="N26" s="123">
        <f>IF(I25="3",C28,0)</f>
        <v>0</v>
      </c>
      <c r="O26" s="123">
        <f>IF(I46="3",C49,0)</f>
        <v>0</v>
      </c>
      <c r="P26" s="125">
        <f>SUM(N26+O26)</f>
        <v>0</v>
      </c>
    </row>
    <row r="27" spans="1:18" ht="15.75" thickBot="1" x14ac:dyDescent="0.3">
      <c r="A27" s="273"/>
      <c r="B27" s="274"/>
      <c r="C27" s="310"/>
      <c r="D27" s="310"/>
      <c r="E27" s="87"/>
      <c r="F27" s="57"/>
      <c r="G27" s="107"/>
      <c r="H27" s="118" t="s">
        <v>103</v>
      </c>
      <c r="I27" s="313"/>
      <c r="J27" s="91"/>
    </row>
    <row r="28" spans="1:18" ht="15.75" thickBot="1" x14ac:dyDescent="0.3">
      <c r="A28" s="283" t="s">
        <v>92</v>
      </c>
      <c r="B28" s="284"/>
      <c r="C28" s="309">
        <f>SUM(C15:D26)</f>
        <v>0</v>
      </c>
      <c r="D28" s="309"/>
      <c r="E28" s="88">
        <f>SUM(E15:E26)</f>
        <v>0</v>
      </c>
      <c r="F28" s="107"/>
      <c r="G28" s="107"/>
      <c r="H28" s="107"/>
      <c r="I28" s="107"/>
      <c r="J28" s="110"/>
    </row>
    <row r="29" spans="1:18" ht="15.75" thickBot="1" x14ac:dyDescent="0.3">
      <c r="A29" s="273"/>
      <c r="B29" s="274"/>
      <c r="C29" s="310"/>
      <c r="D29" s="310"/>
      <c r="E29" s="87"/>
      <c r="F29" s="107"/>
      <c r="G29" s="107"/>
      <c r="H29" s="107"/>
      <c r="I29" s="107"/>
      <c r="J29" s="110"/>
    </row>
    <row r="30" spans="1:18" ht="16.5" thickBot="1" x14ac:dyDescent="0.3">
      <c r="A30" s="209" t="s">
        <v>99</v>
      </c>
      <c r="B30" s="210"/>
      <c r="C30" s="256" t="s">
        <v>91</v>
      </c>
      <c r="D30" s="256"/>
      <c r="E30" s="256"/>
      <c r="F30" s="256"/>
      <c r="G30" s="256"/>
      <c r="H30" s="256"/>
      <c r="I30" s="111" t="s">
        <v>82</v>
      </c>
      <c r="J30" s="140">
        <v>44206</v>
      </c>
    </row>
    <row r="31" spans="1:18" ht="16.5" thickBot="1" x14ac:dyDescent="0.3">
      <c r="A31" s="80"/>
      <c r="B31" s="89"/>
      <c r="C31" s="89"/>
      <c r="D31" s="89"/>
      <c r="E31" s="89"/>
      <c r="F31" s="89"/>
      <c r="G31" s="89"/>
      <c r="H31" s="89"/>
      <c r="I31" s="90"/>
      <c r="J31" s="84"/>
    </row>
    <row r="32" spans="1:18" ht="15.75" thickBot="1" x14ac:dyDescent="0.3">
      <c r="A32" s="314" t="s">
        <v>17</v>
      </c>
      <c r="B32" s="315"/>
      <c r="C32" s="315"/>
      <c r="D32" s="152">
        <v>0</v>
      </c>
      <c r="E32" s="264"/>
      <c r="F32" s="264"/>
      <c r="G32" s="264"/>
      <c r="H32" s="264"/>
      <c r="I32" s="105" t="s">
        <v>18</v>
      </c>
      <c r="J32" s="62">
        <f>SUM(D32+I43)</f>
        <v>0</v>
      </c>
    </row>
    <row r="33" spans="1:10" ht="15.75" thickBot="1" x14ac:dyDescent="0.3">
      <c r="A33" s="273"/>
      <c r="B33" s="274"/>
      <c r="C33" s="274"/>
      <c r="D33" s="274"/>
      <c r="E33" s="274"/>
      <c r="F33" s="274"/>
      <c r="G33" s="274"/>
      <c r="H33" s="274"/>
      <c r="I33" s="274"/>
      <c r="J33" s="275"/>
    </row>
    <row r="34" spans="1:10" ht="15.75" thickBot="1" x14ac:dyDescent="0.3">
      <c r="A34" s="279" t="s">
        <v>50</v>
      </c>
      <c r="B34" s="280"/>
      <c r="C34" s="272" t="s">
        <v>51</v>
      </c>
      <c r="D34" s="272"/>
      <c r="E34" s="109" t="s">
        <v>20</v>
      </c>
      <c r="F34" s="51" t="s">
        <v>52</v>
      </c>
      <c r="G34" s="107"/>
      <c r="H34" s="50" t="s">
        <v>53</v>
      </c>
      <c r="I34" s="109" t="s">
        <v>54</v>
      </c>
      <c r="J34" s="51" t="s">
        <v>52</v>
      </c>
    </row>
    <row r="35" spans="1:10" ht="15.75" thickBot="1" x14ac:dyDescent="0.3">
      <c r="A35" s="68"/>
      <c r="B35" s="69"/>
      <c r="C35" s="274"/>
      <c r="D35" s="274"/>
      <c r="E35" s="107"/>
      <c r="F35" s="107"/>
      <c r="G35" s="107"/>
      <c r="H35" s="107"/>
      <c r="I35" s="107"/>
      <c r="J35" s="110"/>
    </row>
    <row r="36" spans="1:10" x14ac:dyDescent="0.25">
      <c r="A36" s="270" t="s">
        <v>19</v>
      </c>
      <c r="B36" s="271"/>
      <c r="C36" s="281">
        <v>0</v>
      </c>
      <c r="D36" s="281"/>
      <c r="E36" s="138" t="str">
        <f>IF($J$32=0,"N/A",C36/$J$32)</f>
        <v>N/A</v>
      </c>
      <c r="F36" s="142">
        <v>44234</v>
      </c>
      <c r="G36" s="107"/>
      <c r="H36" s="53" t="s">
        <v>55</v>
      </c>
      <c r="I36" s="141">
        <v>0</v>
      </c>
      <c r="J36" s="142">
        <v>44280</v>
      </c>
    </row>
    <row r="37" spans="1:10" x14ac:dyDescent="0.25">
      <c r="A37" s="265" t="s">
        <v>21</v>
      </c>
      <c r="B37" s="266"/>
      <c r="C37" s="282">
        <v>0</v>
      </c>
      <c r="D37" s="282"/>
      <c r="E37" s="139" t="str">
        <f t="shared" ref="E37:E47" si="1">IF($J$32=0,"N/A",C37/$J$32)</f>
        <v>N/A</v>
      </c>
      <c r="F37" s="147"/>
      <c r="G37" s="57"/>
      <c r="H37" s="54" t="s">
        <v>56</v>
      </c>
      <c r="I37" s="143">
        <v>0</v>
      </c>
      <c r="J37" s="144"/>
    </row>
    <row r="38" spans="1:10" x14ac:dyDescent="0.25">
      <c r="A38" s="265" t="s">
        <v>22</v>
      </c>
      <c r="B38" s="266"/>
      <c r="C38" s="282">
        <v>0</v>
      </c>
      <c r="D38" s="282"/>
      <c r="E38" s="139" t="str">
        <f t="shared" si="1"/>
        <v>N/A</v>
      </c>
      <c r="F38" s="147"/>
      <c r="G38" s="57"/>
      <c r="H38" s="54" t="s">
        <v>57</v>
      </c>
      <c r="I38" s="143">
        <v>0</v>
      </c>
      <c r="J38" s="144"/>
    </row>
    <row r="39" spans="1:10" x14ac:dyDescent="0.25">
      <c r="A39" s="265" t="s">
        <v>23</v>
      </c>
      <c r="B39" s="266"/>
      <c r="C39" s="282">
        <v>0</v>
      </c>
      <c r="D39" s="282"/>
      <c r="E39" s="139" t="str">
        <f t="shared" si="1"/>
        <v>N/A</v>
      </c>
      <c r="F39" s="147"/>
      <c r="G39" s="107"/>
      <c r="H39" s="54" t="s">
        <v>58</v>
      </c>
      <c r="I39" s="143">
        <v>0</v>
      </c>
      <c r="J39" s="144"/>
    </row>
    <row r="40" spans="1:10" x14ac:dyDescent="0.25">
      <c r="A40" s="265" t="s">
        <v>24</v>
      </c>
      <c r="B40" s="266"/>
      <c r="C40" s="282">
        <v>0</v>
      </c>
      <c r="D40" s="282"/>
      <c r="E40" s="139" t="str">
        <f t="shared" si="1"/>
        <v>N/A</v>
      </c>
      <c r="F40" s="147"/>
      <c r="G40" s="107"/>
      <c r="H40" s="54" t="s">
        <v>59</v>
      </c>
      <c r="I40" s="143">
        <v>0</v>
      </c>
      <c r="J40" s="144"/>
    </row>
    <row r="41" spans="1:10" ht="15.75" thickBot="1" x14ac:dyDescent="0.3">
      <c r="A41" s="265" t="s">
        <v>25</v>
      </c>
      <c r="B41" s="266"/>
      <c r="C41" s="282">
        <v>0</v>
      </c>
      <c r="D41" s="282"/>
      <c r="E41" s="139" t="str">
        <f t="shared" si="1"/>
        <v>N/A</v>
      </c>
      <c r="F41" s="147"/>
      <c r="G41" s="107"/>
      <c r="H41" s="55" t="s">
        <v>60</v>
      </c>
      <c r="I41" s="145">
        <v>0</v>
      </c>
      <c r="J41" s="146"/>
    </row>
    <row r="42" spans="1:10" ht="15.75" thickBot="1" x14ac:dyDescent="0.3">
      <c r="A42" s="265" t="s">
        <v>26</v>
      </c>
      <c r="B42" s="266"/>
      <c r="C42" s="282">
        <v>0</v>
      </c>
      <c r="D42" s="282"/>
      <c r="E42" s="139" t="str">
        <f t="shared" si="1"/>
        <v>N/A</v>
      </c>
      <c r="F42" s="147"/>
      <c r="G42" s="107"/>
      <c r="H42" s="57"/>
      <c r="I42" s="114"/>
      <c r="J42" s="110"/>
    </row>
    <row r="43" spans="1:10" ht="15.75" thickBot="1" x14ac:dyDescent="0.3">
      <c r="A43" s="265" t="s">
        <v>27</v>
      </c>
      <c r="B43" s="266"/>
      <c r="C43" s="282">
        <v>0</v>
      </c>
      <c r="D43" s="282"/>
      <c r="E43" s="139" t="str">
        <f t="shared" si="1"/>
        <v>N/A</v>
      </c>
      <c r="F43" s="147"/>
      <c r="G43" s="107"/>
      <c r="H43" s="108" t="s">
        <v>49</v>
      </c>
      <c r="I43" s="61">
        <f>SUM(I36:I41)</f>
        <v>0</v>
      </c>
      <c r="J43" s="110"/>
    </row>
    <row r="44" spans="1:10" ht="15.75" thickBot="1" x14ac:dyDescent="0.3">
      <c r="A44" s="265" t="s">
        <v>28</v>
      </c>
      <c r="B44" s="266"/>
      <c r="C44" s="282">
        <v>0</v>
      </c>
      <c r="D44" s="282"/>
      <c r="E44" s="139" t="str">
        <f t="shared" si="1"/>
        <v>N/A</v>
      </c>
      <c r="F44" s="147"/>
      <c r="G44" s="107"/>
      <c r="H44" s="57"/>
      <c r="I44" s="114"/>
      <c r="J44" s="110"/>
    </row>
    <row r="45" spans="1:10" ht="15.75" thickBot="1" x14ac:dyDescent="0.3">
      <c r="A45" s="265" t="s">
        <v>29</v>
      </c>
      <c r="B45" s="266"/>
      <c r="C45" s="282">
        <v>0</v>
      </c>
      <c r="D45" s="282"/>
      <c r="E45" s="139" t="str">
        <f t="shared" si="1"/>
        <v>N/A</v>
      </c>
      <c r="F45" s="147"/>
      <c r="G45" s="107"/>
      <c r="H45" s="115" t="s">
        <v>100</v>
      </c>
      <c r="I45" s="119" t="s">
        <v>104</v>
      </c>
      <c r="J45" s="110"/>
    </row>
    <row r="46" spans="1:10" x14ac:dyDescent="0.25">
      <c r="A46" s="265" t="s">
        <v>30</v>
      </c>
      <c r="B46" s="266"/>
      <c r="C46" s="282">
        <v>0</v>
      </c>
      <c r="D46" s="282"/>
      <c r="E46" s="139" t="str">
        <f t="shared" si="1"/>
        <v>N/A</v>
      </c>
      <c r="F46" s="147"/>
      <c r="G46" s="107"/>
      <c r="H46" s="116" t="s">
        <v>101</v>
      </c>
      <c r="I46" s="311" t="s">
        <v>119</v>
      </c>
      <c r="J46" s="43"/>
    </row>
    <row r="47" spans="1:10" ht="15.75" thickBot="1" x14ac:dyDescent="0.3">
      <c r="A47" s="289" t="s">
        <v>31</v>
      </c>
      <c r="B47" s="290"/>
      <c r="C47" s="291">
        <v>0</v>
      </c>
      <c r="D47" s="291"/>
      <c r="E47" s="150" t="str">
        <f t="shared" si="1"/>
        <v>N/A</v>
      </c>
      <c r="F47" s="151"/>
      <c r="G47" s="107"/>
      <c r="H47" s="117" t="s">
        <v>102</v>
      </c>
      <c r="I47" s="312"/>
      <c r="J47" s="43"/>
    </row>
    <row r="48" spans="1:10" ht="15.75" thickBot="1" x14ac:dyDescent="0.3">
      <c r="A48" s="273"/>
      <c r="B48" s="274"/>
      <c r="C48" s="310"/>
      <c r="D48" s="310"/>
      <c r="E48" s="87"/>
      <c r="F48" s="57"/>
      <c r="G48" s="107"/>
      <c r="H48" s="118" t="s">
        <v>103</v>
      </c>
      <c r="I48" s="313"/>
      <c r="J48" s="43"/>
    </row>
    <row r="49" spans="1:10" ht="15.75" thickBot="1" x14ac:dyDescent="0.3">
      <c r="A49" s="283" t="s">
        <v>92</v>
      </c>
      <c r="B49" s="284"/>
      <c r="C49" s="309">
        <f>SUM(C36:D47)</f>
        <v>0</v>
      </c>
      <c r="D49" s="309"/>
      <c r="E49" s="88">
        <f>SUM(E36:E47)</f>
        <v>0</v>
      </c>
      <c r="F49" s="107"/>
      <c r="G49" s="107"/>
      <c r="H49" s="69"/>
      <c r="I49" s="107"/>
      <c r="J49" s="43"/>
    </row>
    <row r="50" spans="1:10" x14ac:dyDescent="0.25">
      <c r="A50" s="68"/>
      <c r="B50" s="69"/>
      <c r="C50" s="69"/>
      <c r="D50" s="69"/>
      <c r="E50" s="69"/>
      <c r="F50" s="69"/>
      <c r="G50" s="69"/>
      <c r="H50" s="69"/>
      <c r="I50" s="107"/>
      <c r="J50" s="43"/>
    </row>
    <row r="51" spans="1:10" x14ac:dyDescent="0.25">
      <c r="A51" s="68"/>
      <c r="B51" s="69"/>
      <c r="C51" s="69"/>
      <c r="D51" s="69"/>
      <c r="E51" s="69"/>
      <c r="F51" s="69"/>
      <c r="G51" s="69"/>
      <c r="H51" s="69"/>
      <c r="I51" s="107"/>
      <c r="J51" s="43"/>
    </row>
    <row r="52" spans="1:10" ht="15.75" thickBot="1" x14ac:dyDescent="0.3">
      <c r="A52" s="68"/>
      <c r="B52" s="69"/>
      <c r="C52" s="69"/>
      <c r="D52" s="69"/>
      <c r="E52" s="69"/>
      <c r="F52" s="69"/>
      <c r="G52" s="69"/>
      <c r="H52" s="104" t="s">
        <v>66</v>
      </c>
      <c r="I52" s="107"/>
      <c r="J52" s="110"/>
    </row>
    <row r="53" spans="1:10" ht="15.75" thickBot="1" x14ac:dyDescent="0.3">
      <c r="A53" s="68"/>
      <c r="B53" s="69"/>
      <c r="C53" s="69"/>
      <c r="D53" s="69"/>
      <c r="E53" s="69"/>
      <c r="F53" s="69"/>
      <c r="G53" s="69"/>
      <c r="H53" s="104" t="s">
        <v>69</v>
      </c>
      <c r="I53" s="67"/>
      <c r="J53" s="110"/>
    </row>
    <row r="54" spans="1:10" x14ac:dyDescent="0.25">
      <c r="A54" s="68"/>
      <c r="B54" s="69"/>
      <c r="C54" s="69"/>
      <c r="D54" s="69"/>
      <c r="E54" s="69"/>
      <c r="F54" s="69"/>
      <c r="G54" s="69"/>
      <c r="H54" s="107"/>
      <c r="I54" s="107"/>
      <c r="J54" s="110"/>
    </row>
    <row r="55" spans="1:10" x14ac:dyDescent="0.25">
      <c r="A55" s="68"/>
      <c r="B55" s="69"/>
      <c r="C55" s="69"/>
      <c r="D55" s="69"/>
      <c r="E55" s="69"/>
      <c r="F55" s="69"/>
      <c r="G55" s="69"/>
      <c r="H55" s="200" t="s">
        <v>70</v>
      </c>
      <c r="I55" s="200"/>
      <c r="J55" s="285"/>
    </row>
    <row r="56" spans="1:10" ht="15.75" thickBot="1" x14ac:dyDescent="0.3">
      <c r="A56" s="2"/>
      <c r="B56" s="3"/>
      <c r="C56" s="3"/>
      <c r="D56" s="3"/>
      <c r="E56" s="3"/>
      <c r="F56" s="3"/>
      <c r="G56" s="3"/>
      <c r="H56" s="3"/>
      <c r="I56" s="11"/>
      <c r="J56" s="4"/>
    </row>
    <row r="57" spans="1:10" x14ac:dyDescent="0.25">
      <c r="A57" s="69"/>
      <c r="B57" s="69"/>
      <c r="C57" s="69"/>
      <c r="D57" s="69"/>
      <c r="E57" s="69"/>
      <c r="F57" s="69"/>
      <c r="G57" s="69"/>
      <c r="H57" s="69"/>
      <c r="I57" s="70"/>
      <c r="J57" s="69"/>
    </row>
    <row r="58" spans="1:10" x14ac:dyDescent="0.25">
      <c r="A58" s="69"/>
      <c r="B58" s="69"/>
      <c r="C58" s="69"/>
      <c r="D58" s="69"/>
      <c r="E58" s="69"/>
      <c r="F58" s="69"/>
      <c r="G58" s="69"/>
      <c r="H58" s="69"/>
      <c r="I58" s="70"/>
      <c r="J58" s="69"/>
    </row>
    <row r="59" spans="1:10" x14ac:dyDescent="0.25">
      <c r="A59" s="69"/>
      <c r="B59" s="69"/>
      <c r="C59" s="69"/>
      <c r="D59" s="69"/>
      <c r="E59" s="69"/>
      <c r="F59" s="69"/>
      <c r="G59" s="69"/>
      <c r="H59" s="69"/>
      <c r="I59" s="70"/>
      <c r="J59" s="69"/>
    </row>
  </sheetData>
  <sheetProtection algorithmName="SHA-512" hashValue="ErfFfTcQrZDM9rqaiYYV/qcDqCaIzIObrr4ILPDnSvKG+zjuStWogRQqFZMIH2JWuojiVbRXUdWh78g5EQED7g==" saltValue="2Rgox/BdG092OgiG5O0xIw==" spinCount="100000" sheet="1" objects="1" scenarios="1" selectLockedCells="1"/>
  <mergeCells count="101">
    <mergeCell ref="L26:M26"/>
    <mergeCell ref="N22:N23"/>
    <mergeCell ref="O22:O23"/>
    <mergeCell ref="P22:P23"/>
    <mergeCell ref="L24:M24"/>
    <mergeCell ref="L25:M25"/>
    <mergeCell ref="A7:J7"/>
    <mergeCell ref="A1:J1"/>
    <mergeCell ref="A3:C3"/>
    <mergeCell ref="D3:H3"/>
    <mergeCell ref="A5:C5"/>
    <mergeCell ref="E5:H5"/>
    <mergeCell ref="A16:B16"/>
    <mergeCell ref="C16:D16"/>
    <mergeCell ref="A9:B9"/>
    <mergeCell ref="C9:H9"/>
    <mergeCell ref="L9:N10"/>
    <mergeCell ref="A11:C11"/>
    <mergeCell ref="E11:H11"/>
    <mergeCell ref="A12:J12"/>
    <mergeCell ref="A13:B13"/>
    <mergeCell ref="C13:D13"/>
    <mergeCell ref="C14:D14"/>
    <mergeCell ref="A15:B15"/>
    <mergeCell ref="C15:D15"/>
    <mergeCell ref="L13:P13"/>
    <mergeCell ref="L14:M15"/>
    <mergeCell ref="N14:N15"/>
    <mergeCell ref="A22:B22"/>
    <mergeCell ref="C22:D22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L21:P21"/>
    <mergeCell ref="L22:M23"/>
    <mergeCell ref="O14:O15"/>
    <mergeCell ref="P14:P15"/>
    <mergeCell ref="L16:M16"/>
    <mergeCell ref="L17:M17"/>
    <mergeCell ref="L18:M18"/>
    <mergeCell ref="A28:B28"/>
    <mergeCell ref="C28:D28"/>
    <mergeCell ref="A23:B23"/>
    <mergeCell ref="C23:D23"/>
    <mergeCell ref="A24:B24"/>
    <mergeCell ref="C24:D24"/>
    <mergeCell ref="A25:B25"/>
    <mergeCell ref="C25:D25"/>
    <mergeCell ref="J25:J26"/>
    <mergeCell ref="A26:B26"/>
    <mergeCell ref="C26:D26"/>
    <mergeCell ref="A27:B27"/>
    <mergeCell ref="C27:D27"/>
    <mergeCell ref="I25:I27"/>
    <mergeCell ref="A29:B29"/>
    <mergeCell ref="C29:D29"/>
    <mergeCell ref="A30:B30"/>
    <mergeCell ref="C30:H30"/>
    <mergeCell ref="A32:C32"/>
    <mergeCell ref="E32:H32"/>
    <mergeCell ref="A33:J33"/>
    <mergeCell ref="A34:B34"/>
    <mergeCell ref="C34:D34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9:B49"/>
    <mergeCell ref="C49:D49"/>
    <mergeCell ref="H55:J55"/>
    <mergeCell ref="A46:B46"/>
    <mergeCell ref="C46:D46"/>
    <mergeCell ref="A47:B47"/>
    <mergeCell ref="C47:D47"/>
    <mergeCell ref="A48:B48"/>
    <mergeCell ref="C48:D48"/>
    <mergeCell ref="I46:I4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C963-75CA-48EA-9AF2-A69F1FADE4C4}">
  <dimension ref="A1:R59"/>
  <sheetViews>
    <sheetView workbookViewId="0">
      <selection activeCell="C9" sqref="C9:H9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8.7109375" style="6" customWidth="1"/>
    <col min="9" max="9" width="27.42578125" style="5" customWidth="1"/>
    <col min="10" max="10" width="15.85546875" style="6" customWidth="1"/>
    <col min="11" max="12" width="9.140625" style="6"/>
    <col min="13" max="13" width="16.85546875" style="6" customWidth="1"/>
    <col min="14" max="15" width="20.7109375" style="6" customWidth="1"/>
    <col min="16" max="16" width="20.5703125" style="6" customWidth="1"/>
    <col min="17" max="16384" width="9.140625" style="6"/>
  </cols>
  <sheetData>
    <row r="1" spans="1:16" ht="19.5" thickBot="1" x14ac:dyDescent="0.35">
      <c r="A1" s="323" t="s">
        <v>134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6" ht="16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6" ht="16.5" thickBot="1" x14ac:dyDescent="0.3">
      <c r="A3" s="209" t="s">
        <v>0</v>
      </c>
      <c r="B3" s="210"/>
      <c r="C3" s="210"/>
      <c r="D3" s="326" t="str">
        <f>'Ação Orçamentária'!D3:G3</f>
        <v>REFORMA DO EDIFÍCIO SEDE DO CONSELHO DA JUSTIÇA FEDERAL - DF</v>
      </c>
      <c r="E3" s="326"/>
      <c r="F3" s="326"/>
      <c r="G3" s="326"/>
      <c r="H3" s="326"/>
      <c r="I3" s="163" t="s">
        <v>1</v>
      </c>
      <c r="J3" s="25" t="str">
        <f>'Ação Orçamentária'!I3</f>
        <v>XXXX</v>
      </c>
    </row>
    <row r="4" spans="1:16" ht="16.5" thickBot="1" x14ac:dyDescent="0.3">
      <c r="A4" s="80"/>
      <c r="B4" s="89"/>
      <c r="C4" s="89"/>
      <c r="D4" s="90"/>
      <c r="E4" s="90"/>
      <c r="F4" s="90"/>
      <c r="G4" s="90"/>
      <c r="H4" s="90"/>
      <c r="I4" s="90"/>
      <c r="J4" s="81"/>
    </row>
    <row r="5" spans="1:16" ht="15.75" thickBot="1" x14ac:dyDescent="0.3">
      <c r="A5" s="314" t="s">
        <v>87</v>
      </c>
      <c r="B5" s="315"/>
      <c r="C5" s="315"/>
      <c r="D5" s="82">
        <f>SUM(D11+D32)</f>
        <v>0</v>
      </c>
      <c r="E5" s="264"/>
      <c r="F5" s="264"/>
      <c r="G5" s="264"/>
      <c r="H5" s="264"/>
      <c r="I5" s="154" t="s">
        <v>88</v>
      </c>
      <c r="J5" s="62">
        <f>SUM(J11+J32)</f>
        <v>0</v>
      </c>
    </row>
    <row r="6" spans="1:16" ht="15.75" thickBot="1" x14ac:dyDescent="0.3">
      <c r="A6" s="156"/>
      <c r="B6" s="157"/>
      <c r="C6" s="157"/>
      <c r="D6" s="157"/>
      <c r="E6" s="157"/>
      <c r="F6" s="157"/>
      <c r="G6" s="157"/>
      <c r="H6" s="157"/>
      <c r="I6" s="157"/>
      <c r="J6" s="161"/>
    </row>
    <row r="7" spans="1:16" ht="16.5" thickBot="1" x14ac:dyDescent="0.3">
      <c r="A7" s="203" t="s">
        <v>89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6" ht="15.75" thickBot="1" x14ac:dyDescent="0.3">
      <c r="A8" s="83"/>
      <c r="B8" s="157"/>
      <c r="C8" s="157"/>
      <c r="D8" s="157"/>
      <c r="E8" s="157"/>
      <c r="F8" s="157"/>
      <c r="G8" s="157"/>
      <c r="H8" s="157"/>
      <c r="I8" s="157"/>
      <c r="J8" s="161"/>
    </row>
    <row r="9" spans="1:16" ht="15" customHeight="1" thickBot="1" x14ac:dyDescent="0.3">
      <c r="A9" s="209" t="s">
        <v>140</v>
      </c>
      <c r="B9" s="210"/>
      <c r="C9" s="256" t="s">
        <v>91</v>
      </c>
      <c r="D9" s="256"/>
      <c r="E9" s="256"/>
      <c r="F9" s="256"/>
      <c r="G9" s="256"/>
      <c r="H9" s="256"/>
      <c r="I9" s="163" t="s">
        <v>82</v>
      </c>
      <c r="J9" s="140">
        <v>44201</v>
      </c>
      <c r="L9" s="329"/>
      <c r="M9" s="329"/>
      <c r="N9" s="329"/>
    </row>
    <row r="10" spans="1:16" ht="15.75" customHeight="1" thickBot="1" x14ac:dyDescent="0.3">
      <c r="A10" s="80"/>
      <c r="B10" s="89"/>
      <c r="C10" s="89"/>
      <c r="D10" s="89"/>
      <c r="E10" s="89"/>
      <c r="F10" s="89"/>
      <c r="G10" s="89"/>
      <c r="H10" s="89"/>
      <c r="I10" s="90"/>
      <c r="J10" s="84"/>
      <c r="L10" s="329"/>
      <c r="M10" s="329"/>
      <c r="N10" s="329"/>
    </row>
    <row r="11" spans="1:16" ht="14.25" customHeight="1" thickBot="1" x14ac:dyDescent="0.3">
      <c r="A11" s="314" t="s">
        <v>17</v>
      </c>
      <c r="B11" s="315"/>
      <c r="C11" s="315"/>
      <c r="D11" s="152">
        <v>0</v>
      </c>
      <c r="E11" s="264"/>
      <c r="F11" s="264"/>
      <c r="G11" s="264"/>
      <c r="H11" s="264"/>
      <c r="I11" s="154" t="s">
        <v>18</v>
      </c>
      <c r="J11" s="62">
        <f>SUM(D11+I22)</f>
        <v>0</v>
      </c>
      <c r="L11" s="120"/>
      <c r="M11" s="120"/>
      <c r="N11" s="121"/>
    </row>
    <row r="12" spans="1:16" ht="15.75" thickBot="1" x14ac:dyDescent="0.3">
      <c r="A12" s="317"/>
      <c r="B12" s="318"/>
      <c r="C12" s="318"/>
      <c r="D12" s="318"/>
      <c r="E12" s="318"/>
      <c r="F12" s="318"/>
      <c r="G12" s="319"/>
      <c r="H12" s="318"/>
      <c r="I12" s="318"/>
      <c r="J12" s="320"/>
      <c r="M12" s="85"/>
    </row>
    <row r="13" spans="1:16" ht="15.75" thickBot="1" x14ac:dyDescent="0.3">
      <c r="A13" s="279" t="s">
        <v>50</v>
      </c>
      <c r="B13" s="280"/>
      <c r="C13" s="272" t="s">
        <v>51</v>
      </c>
      <c r="D13" s="272"/>
      <c r="E13" s="160" t="s">
        <v>20</v>
      </c>
      <c r="F13" s="51" t="s">
        <v>52</v>
      </c>
      <c r="G13" s="157"/>
      <c r="H13" s="50" t="s">
        <v>53</v>
      </c>
      <c r="I13" s="160" t="s">
        <v>54</v>
      </c>
      <c r="J13" s="51" t="s">
        <v>52</v>
      </c>
      <c r="L13" s="300" t="s">
        <v>113</v>
      </c>
      <c r="M13" s="301"/>
      <c r="N13" s="301"/>
      <c r="O13" s="301"/>
      <c r="P13" s="302"/>
    </row>
    <row r="14" spans="1:16" ht="15.75" thickBot="1" x14ac:dyDescent="0.3">
      <c r="A14" s="68"/>
      <c r="B14" s="69"/>
      <c r="C14" s="274"/>
      <c r="D14" s="274"/>
      <c r="E14" s="157"/>
      <c r="F14" s="157"/>
      <c r="G14" s="157"/>
      <c r="H14" s="157"/>
      <c r="I14" s="157"/>
      <c r="J14" s="161"/>
      <c r="L14" s="292" t="s">
        <v>100</v>
      </c>
      <c r="M14" s="293"/>
      <c r="N14" s="296" t="s">
        <v>135</v>
      </c>
      <c r="O14" s="296" t="s">
        <v>136</v>
      </c>
      <c r="P14" s="298" t="s">
        <v>111</v>
      </c>
    </row>
    <row r="15" spans="1:16" x14ac:dyDescent="0.25">
      <c r="A15" s="270" t="s">
        <v>19</v>
      </c>
      <c r="B15" s="271"/>
      <c r="C15" s="281">
        <v>0</v>
      </c>
      <c r="D15" s="281"/>
      <c r="E15" s="138" t="str">
        <f>IF($J$11=0,"N/A",C15/$J$11)</f>
        <v>N/A</v>
      </c>
      <c r="F15" s="142">
        <v>44229</v>
      </c>
      <c r="G15" s="157"/>
      <c r="H15" s="53" t="s">
        <v>55</v>
      </c>
      <c r="I15" s="159">
        <v>0</v>
      </c>
      <c r="J15" s="142">
        <v>44237</v>
      </c>
      <c r="L15" s="294"/>
      <c r="M15" s="295"/>
      <c r="N15" s="297"/>
      <c r="O15" s="297"/>
      <c r="P15" s="299"/>
    </row>
    <row r="16" spans="1:16" x14ac:dyDescent="0.25">
      <c r="A16" s="265" t="s">
        <v>21</v>
      </c>
      <c r="B16" s="266"/>
      <c r="C16" s="282">
        <v>0</v>
      </c>
      <c r="D16" s="282"/>
      <c r="E16" s="139" t="str">
        <f t="shared" ref="E16:E26" si="0">IF($J$11=0,"N/A",C16/$J$11)</f>
        <v>N/A</v>
      </c>
      <c r="F16" s="147"/>
      <c r="G16" s="57"/>
      <c r="H16" s="54" t="s">
        <v>56</v>
      </c>
      <c r="I16" s="155">
        <v>0</v>
      </c>
      <c r="J16" s="144"/>
      <c r="L16" s="303" t="s">
        <v>101</v>
      </c>
      <c r="M16" s="304"/>
      <c r="N16" s="122">
        <f>IF(I25="1",J11,0)</f>
        <v>0</v>
      </c>
      <c r="O16" s="122">
        <f>IF(I46="1",J32,0)</f>
        <v>0</v>
      </c>
      <c r="P16" s="124">
        <f>SUM(N16+O16)</f>
        <v>0</v>
      </c>
    </row>
    <row r="17" spans="1:18" x14ac:dyDescent="0.25">
      <c r="A17" s="265" t="s">
        <v>22</v>
      </c>
      <c r="B17" s="266"/>
      <c r="C17" s="282">
        <v>0</v>
      </c>
      <c r="D17" s="282"/>
      <c r="E17" s="139" t="str">
        <f t="shared" si="0"/>
        <v>N/A</v>
      </c>
      <c r="F17" s="147"/>
      <c r="G17" s="57"/>
      <c r="H17" s="54" t="s">
        <v>57</v>
      </c>
      <c r="I17" s="155">
        <v>0</v>
      </c>
      <c r="J17" s="144"/>
      <c r="L17" s="305" t="s">
        <v>102</v>
      </c>
      <c r="M17" s="306"/>
      <c r="N17" s="122">
        <f>IF(I25="2",J11,0)</f>
        <v>0</v>
      </c>
      <c r="O17" s="122">
        <f>IF(I46="2",J32,0)</f>
        <v>0</v>
      </c>
      <c r="P17" s="124">
        <f>SUM(N17+O17)</f>
        <v>0</v>
      </c>
    </row>
    <row r="18" spans="1:18" ht="15.75" thickBot="1" x14ac:dyDescent="0.3">
      <c r="A18" s="265" t="s">
        <v>23</v>
      </c>
      <c r="B18" s="266"/>
      <c r="C18" s="282">
        <v>0</v>
      </c>
      <c r="D18" s="282"/>
      <c r="E18" s="139" t="str">
        <f t="shared" si="0"/>
        <v>N/A</v>
      </c>
      <c r="F18" s="147"/>
      <c r="G18" s="157"/>
      <c r="H18" s="54" t="s">
        <v>58</v>
      </c>
      <c r="I18" s="155">
        <v>0</v>
      </c>
      <c r="J18" s="144"/>
      <c r="L18" s="307" t="s">
        <v>103</v>
      </c>
      <c r="M18" s="308"/>
      <c r="N18" s="123">
        <f>IF(I25="3",J11,0)</f>
        <v>0</v>
      </c>
      <c r="O18" s="123">
        <f>IF(I46="3",J32,0)</f>
        <v>0</v>
      </c>
      <c r="P18" s="125">
        <f>SUM(N18+O18)</f>
        <v>0</v>
      </c>
    </row>
    <row r="19" spans="1:18" x14ac:dyDescent="0.25">
      <c r="A19" s="265" t="s">
        <v>24</v>
      </c>
      <c r="B19" s="266"/>
      <c r="C19" s="282">
        <v>0</v>
      </c>
      <c r="D19" s="282"/>
      <c r="E19" s="139" t="str">
        <f t="shared" si="0"/>
        <v>N/A</v>
      </c>
      <c r="F19" s="147"/>
      <c r="G19" s="157"/>
      <c r="H19" s="54" t="s">
        <v>59</v>
      </c>
      <c r="I19" s="155">
        <v>0</v>
      </c>
      <c r="J19" s="144"/>
    </row>
    <row r="20" spans="1:18" ht="15.75" thickBot="1" x14ac:dyDescent="0.3">
      <c r="A20" s="265" t="s">
        <v>25</v>
      </c>
      <c r="B20" s="266"/>
      <c r="C20" s="282">
        <v>0</v>
      </c>
      <c r="D20" s="282"/>
      <c r="E20" s="139" t="str">
        <f t="shared" si="0"/>
        <v>N/A</v>
      </c>
      <c r="F20" s="147"/>
      <c r="G20" s="157"/>
      <c r="H20" s="55" t="s">
        <v>60</v>
      </c>
      <c r="I20" s="162">
        <v>0</v>
      </c>
      <c r="J20" s="146"/>
    </row>
    <row r="21" spans="1:18" ht="15.75" thickBot="1" x14ac:dyDescent="0.3">
      <c r="A21" s="265" t="s">
        <v>26</v>
      </c>
      <c r="B21" s="266"/>
      <c r="C21" s="282">
        <v>0</v>
      </c>
      <c r="D21" s="282"/>
      <c r="E21" s="139" t="str">
        <f t="shared" si="0"/>
        <v>N/A</v>
      </c>
      <c r="F21" s="147"/>
      <c r="G21" s="157"/>
      <c r="H21" s="57"/>
      <c r="I21" s="164"/>
      <c r="J21" s="161"/>
      <c r="L21" s="300" t="s">
        <v>114</v>
      </c>
      <c r="M21" s="301"/>
      <c r="N21" s="301"/>
      <c r="O21" s="301"/>
      <c r="P21" s="302"/>
      <c r="Q21" s="113"/>
      <c r="R21" s="113"/>
    </row>
    <row r="22" spans="1:18" ht="15.75" thickBot="1" x14ac:dyDescent="0.3">
      <c r="A22" s="265" t="s">
        <v>27</v>
      </c>
      <c r="B22" s="266"/>
      <c r="C22" s="282">
        <v>0</v>
      </c>
      <c r="D22" s="282"/>
      <c r="E22" s="139" t="str">
        <f t="shared" si="0"/>
        <v>N/A</v>
      </c>
      <c r="F22" s="147"/>
      <c r="G22" s="157"/>
      <c r="H22" s="158" t="s">
        <v>49</v>
      </c>
      <c r="I22" s="61">
        <f>SUM(I15:I20)</f>
        <v>0</v>
      </c>
      <c r="J22" s="161"/>
      <c r="L22" s="292" t="s">
        <v>100</v>
      </c>
      <c r="M22" s="293"/>
      <c r="N22" s="296" t="s">
        <v>137</v>
      </c>
      <c r="O22" s="296" t="s">
        <v>138</v>
      </c>
      <c r="P22" s="298" t="s">
        <v>112</v>
      </c>
      <c r="Q22" s="112"/>
      <c r="R22" s="86"/>
    </row>
    <row r="23" spans="1:18" ht="15.75" thickBot="1" x14ac:dyDescent="0.3">
      <c r="A23" s="265" t="s">
        <v>28</v>
      </c>
      <c r="B23" s="266"/>
      <c r="C23" s="282">
        <v>0</v>
      </c>
      <c r="D23" s="282"/>
      <c r="E23" s="139" t="str">
        <f t="shared" si="0"/>
        <v>N/A</v>
      </c>
      <c r="F23" s="147"/>
      <c r="G23" s="157"/>
      <c r="H23" s="57"/>
      <c r="I23" s="164"/>
      <c r="J23" s="161"/>
      <c r="L23" s="294"/>
      <c r="M23" s="295"/>
      <c r="N23" s="297"/>
      <c r="O23" s="297"/>
      <c r="P23" s="299"/>
    </row>
    <row r="24" spans="1:18" ht="15.75" thickBot="1" x14ac:dyDescent="0.3">
      <c r="A24" s="265" t="s">
        <v>29</v>
      </c>
      <c r="B24" s="266"/>
      <c r="C24" s="282">
        <v>0</v>
      </c>
      <c r="D24" s="282"/>
      <c r="E24" s="139" t="str">
        <f t="shared" si="0"/>
        <v>N/A</v>
      </c>
      <c r="F24" s="147"/>
      <c r="G24" s="157"/>
      <c r="H24" s="115" t="s">
        <v>100</v>
      </c>
      <c r="I24" s="119" t="s">
        <v>104</v>
      </c>
      <c r="J24" s="161"/>
      <c r="L24" s="303" t="s">
        <v>101</v>
      </c>
      <c r="M24" s="304"/>
      <c r="N24" s="122">
        <f>IF(I25="1",C28,0)</f>
        <v>0</v>
      </c>
      <c r="O24" s="122">
        <f>IF(I46="1",C49,0)</f>
        <v>0</v>
      </c>
      <c r="P24" s="124">
        <f>SUM(N24+O24)</f>
        <v>0</v>
      </c>
    </row>
    <row r="25" spans="1:18" x14ac:dyDescent="0.25">
      <c r="A25" s="265" t="s">
        <v>30</v>
      </c>
      <c r="B25" s="266"/>
      <c r="C25" s="282">
        <v>0</v>
      </c>
      <c r="D25" s="282"/>
      <c r="E25" s="139" t="str">
        <f t="shared" si="0"/>
        <v>N/A</v>
      </c>
      <c r="F25" s="147"/>
      <c r="G25" s="157"/>
      <c r="H25" s="116" t="s">
        <v>101</v>
      </c>
      <c r="I25" s="311" t="s">
        <v>110</v>
      </c>
      <c r="J25" s="316"/>
      <c r="L25" s="305" t="s">
        <v>102</v>
      </c>
      <c r="M25" s="306"/>
      <c r="N25" s="122">
        <f>IF(I25="2",C28,0)</f>
        <v>0</v>
      </c>
      <c r="O25" s="122">
        <f>IF(I46="2",C49,0)</f>
        <v>0</v>
      </c>
      <c r="P25" s="124">
        <f>SUM(N25+O25)</f>
        <v>0</v>
      </c>
    </row>
    <row r="26" spans="1:18" ht="15.75" thickBot="1" x14ac:dyDescent="0.3">
      <c r="A26" s="289" t="s">
        <v>31</v>
      </c>
      <c r="B26" s="290"/>
      <c r="C26" s="291">
        <v>0</v>
      </c>
      <c r="D26" s="291"/>
      <c r="E26" s="150" t="str">
        <f t="shared" si="0"/>
        <v>N/A</v>
      </c>
      <c r="F26" s="151"/>
      <c r="G26" s="157"/>
      <c r="H26" s="117" t="s">
        <v>102</v>
      </c>
      <c r="I26" s="312"/>
      <c r="J26" s="316"/>
      <c r="L26" s="307" t="s">
        <v>103</v>
      </c>
      <c r="M26" s="308"/>
      <c r="N26" s="123">
        <f>IF(I25="3",C28,0)</f>
        <v>0</v>
      </c>
      <c r="O26" s="123">
        <f>IF(I46="3",C49,0)</f>
        <v>0</v>
      </c>
      <c r="P26" s="125">
        <f>SUM(N26+O26)</f>
        <v>0</v>
      </c>
    </row>
    <row r="27" spans="1:18" ht="15.75" thickBot="1" x14ac:dyDescent="0.3">
      <c r="A27" s="273"/>
      <c r="B27" s="274"/>
      <c r="C27" s="310"/>
      <c r="D27" s="310"/>
      <c r="E27" s="87"/>
      <c r="F27" s="57"/>
      <c r="G27" s="157"/>
      <c r="H27" s="118" t="s">
        <v>103</v>
      </c>
      <c r="I27" s="313"/>
      <c r="J27" s="91"/>
    </row>
    <row r="28" spans="1:18" ht="15.75" thickBot="1" x14ac:dyDescent="0.3">
      <c r="A28" s="283" t="s">
        <v>92</v>
      </c>
      <c r="B28" s="284"/>
      <c r="C28" s="309">
        <f>SUM(C15:D26)</f>
        <v>0</v>
      </c>
      <c r="D28" s="309"/>
      <c r="E28" s="88">
        <f>SUM(E15:E26)</f>
        <v>0</v>
      </c>
      <c r="F28" s="157"/>
      <c r="G28" s="157"/>
      <c r="H28" s="157"/>
      <c r="I28" s="157"/>
      <c r="J28" s="161"/>
    </row>
    <row r="29" spans="1:18" ht="15.75" thickBot="1" x14ac:dyDescent="0.3">
      <c r="A29" s="273"/>
      <c r="B29" s="274"/>
      <c r="C29" s="310"/>
      <c r="D29" s="310"/>
      <c r="E29" s="87"/>
      <c r="F29" s="157"/>
      <c r="G29" s="157"/>
      <c r="H29" s="157"/>
      <c r="I29" s="157"/>
      <c r="J29" s="161"/>
    </row>
    <row r="30" spans="1:18" ht="16.5" thickBot="1" x14ac:dyDescent="0.3">
      <c r="A30" s="209" t="s">
        <v>139</v>
      </c>
      <c r="B30" s="210"/>
      <c r="C30" s="256" t="s">
        <v>91</v>
      </c>
      <c r="D30" s="256"/>
      <c r="E30" s="256"/>
      <c r="F30" s="256"/>
      <c r="G30" s="256"/>
      <c r="H30" s="256"/>
      <c r="I30" s="163" t="s">
        <v>82</v>
      </c>
      <c r="J30" s="140">
        <v>44206</v>
      </c>
    </row>
    <row r="31" spans="1:18" ht="16.5" thickBot="1" x14ac:dyDescent="0.3">
      <c r="A31" s="80"/>
      <c r="B31" s="89"/>
      <c r="C31" s="89"/>
      <c r="D31" s="89"/>
      <c r="E31" s="89"/>
      <c r="F31" s="89"/>
      <c r="G31" s="89"/>
      <c r="H31" s="89"/>
      <c r="I31" s="90"/>
      <c r="J31" s="84"/>
    </row>
    <row r="32" spans="1:18" ht="15.75" thickBot="1" x14ac:dyDescent="0.3">
      <c r="A32" s="314" t="s">
        <v>17</v>
      </c>
      <c r="B32" s="315"/>
      <c r="C32" s="315"/>
      <c r="D32" s="152">
        <v>0</v>
      </c>
      <c r="E32" s="264"/>
      <c r="F32" s="264"/>
      <c r="G32" s="264"/>
      <c r="H32" s="264"/>
      <c r="I32" s="154" t="s">
        <v>18</v>
      </c>
      <c r="J32" s="62">
        <f>SUM(D32+I43)</f>
        <v>0</v>
      </c>
    </row>
    <row r="33" spans="1:10" ht="15.75" thickBot="1" x14ac:dyDescent="0.3">
      <c r="A33" s="273"/>
      <c r="B33" s="274"/>
      <c r="C33" s="274"/>
      <c r="D33" s="274"/>
      <c r="E33" s="274"/>
      <c r="F33" s="274"/>
      <c r="G33" s="274"/>
      <c r="H33" s="274"/>
      <c r="I33" s="274"/>
      <c r="J33" s="275"/>
    </row>
    <row r="34" spans="1:10" ht="15.75" thickBot="1" x14ac:dyDescent="0.3">
      <c r="A34" s="279" t="s">
        <v>50</v>
      </c>
      <c r="B34" s="280"/>
      <c r="C34" s="272" t="s">
        <v>51</v>
      </c>
      <c r="D34" s="272"/>
      <c r="E34" s="160" t="s">
        <v>20</v>
      </c>
      <c r="F34" s="51" t="s">
        <v>52</v>
      </c>
      <c r="G34" s="157"/>
      <c r="H34" s="50" t="s">
        <v>53</v>
      </c>
      <c r="I34" s="160" t="s">
        <v>54</v>
      </c>
      <c r="J34" s="51" t="s">
        <v>52</v>
      </c>
    </row>
    <row r="35" spans="1:10" ht="15.75" thickBot="1" x14ac:dyDescent="0.3">
      <c r="A35" s="68"/>
      <c r="B35" s="69"/>
      <c r="C35" s="274"/>
      <c r="D35" s="274"/>
      <c r="E35" s="157"/>
      <c r="F35" s="157"/>
      <c r="G35" s="157"/>
      <c r="H35" s="157"/>
      <c r="I35" s="157"/>
      <c r="J35" s="161"/>
    </row>
    <row r="36" spans="1:10" x14ac:dyDescent="0.25">
      <c r="A36" s="270" t="s">
        <v>19</v>
      </c>
      <c r="B36" s="271"/>
      <c r="C36" s="281">
        <v>0</v>
      </c>
      <c r="D36" s="281"/>
      <c r="E36" s="138" t="str">
        <f>IF($J$32=0,"N/A",C36/$J$32)</f>
        <v>N/A</v>
      </c>
      <c r="F36" s="142">
        <v>44234</v>
      </c>
      <c r="G36" s="157"/>
      <c r="H36" s="53" t="s">
        <v>55</v>
      </c>
      <c r="I36" s="159">
        <v>0</v>
      </c>
      <c r="J36" s="142">
        <v>44280</v>
      </c>
    </row>
    <row r="37" spans="1:10" x14ac:dyDescent="0.25">
      <c r="A37" s="265" t="s">
        <v>21</v>
      </c>
      <c r="B37" s="266"/>
      <c r="C37" s="282">
        <v>0</v>
      </c>
      <c r="D37" s="282"/>
      <c r="E37" s="139" t="str">
        <f t="shared" ref="E37:E47" si="1">IF($J$32=0,"N/A",C37/$J$32)</f>
        <v>N/A</v>
      </c>
      <c r="F37" s="147"/>
      <c r="G37" s="57"/>
      <c r="H37" s="54" t="s">
        <v>56</v>
      </c>
      <c r="I37" s="155">
        <v>0</v>
      </c>
      <c r="J37" s="144"/>
    </row>
    <row r="38" spans="1:10" x14ac:dyDescent="0.25">
      <c r="A38" s="265" t="s">
        <v>22</v>
      </c>
      <c r="B38" s="266"/>
      <c r="C38" s="282">
        <v>0</v>
      </c>
      <c r="D38" s="282"/>
      <c r="E38" s="139" t="str">
        <f t="shared" si="1"/>
        <v>N/A</v>
      </c>
      <c r="F38" s="147"/>
      <c r="G38" s="57"/>
      <c r="H38" s="54" t="s">
        <v>57</v>
      </c>
      <c r="I38" s="155">
        <v>0</v>
      </c>
      <c r="J38" s="144"/>
    </row>
    <row r="39" spans="1:10" x14ac:dyDescent="0.25">
      <c r="A39" s="265" t="s">
        <v>23</v>
      </c>
      <c r="B39" s="266"/>
      <c r="C39" s="282">
        <v>0</v>
      </c>
      <c r="D39" s="282"/>
      <c r="E39" s="139" t="str">
        <f t="shared" si="1"/>
        <v>N/A</v>
      </c>
      <c r="F39" s="147"/>
      <c r="G39" s="157"/>
      <c r="H39" s="54" t="s">
        <v>58</v>
      </c>
      <c r="I39" s="155">
        <v>0</v>
      </c>
      <c r="J39" s="144"/>
    </row>
    <row r="40" spans="1:10" x14ac:dyDescent="0.25">
      <c r="A40" s="265" t="s">
        <v>24</v>
      </c>
      <c r="B40" s="266"/>
      <c r="C40" s="282">
        <v>0</v>
      </c>
      <c r="D40" s="282"/>
      <c r="E40" s="139" t="str">
        <f t="shared" si="1"/>
        <v>N/A</v>
      </c>
      <c r="F40" s="147"/>
      <c r="G40" s="157"/>
      <c r="H40" s="54" t="s">
        <v>59</v>
      </c>
      <c r="I40" s="155">
        <v>0</v>
      </c>
      <c r="J40" s="144"/>
    </row>
    <row r="41" spans="1:10" ht="15.75" thickBot="1" x14ac:dyDescent="0.3">
      <c r="A41" s="265" t="s">
        <v>25</v>
      </c>
      <c r="B41" s="266"/>
      <c r="C41" s="282">
        <v>0</v>
      </c>
      <c r="D41" s="282"/>
      <c r="E41" s="139" t="str">
        <f t="shared" si="1"/>
        <v>N/A</v>
      </c>
      <c r="F41" s="147"/>
      <c r="G41" s="157"/>
      <c r="H41" s="55" t="s">
        <v>60</v>
      </c>
      <c r="I41" s="162">
        <v>0</v>
      </c>
      <c r="J41" s="146"/>
    </row>
    <row r="42" spans="1:10" ht="15.75" thickBot="1" x14ac:dyDescent="0.3">
      <c r="A42" s="265" t="s">
        <v>26</v>
      </c>
      <c r="B42" s="266"/>
      <c r="C42" s="282">
        <v>0</v>
      </c>
      <c r="D42" s="282"/>
      <c r="E42" s="139" t="str">
        <f t="shared" si="1"/>
        <v>N/A</v>
      </c>
      <c r="F42" s="147"/>
      <c r="G42" s="157"/>
      <c r="H42" s="57"/>
      <c r="I42" s="164"/>
      <c r="J42" s="161"/>
    </row>
    <row r="43" spans="1:10" ht="15.75" thickBot="1" x14ac:dyDescent="0.3">
      <c r="A43" s="265" t="s">
        <v>27</v>
      </c>
      <c r="B43" s="266"/>
      <c r="C43" s="282">
        <v>0</v>
      </c>
      <c r="D43" s="282"/>
      <c r="E43" s="139" t="str">
        <f t="shared" si="1"/>
        <v>N/A</v>
      </c>
      <c r="F43" s="147"/>
      <c r="G43" s="157"/>
      <c r="H43" s="158" t="s">
        <v>49</v>
      </c>
      <c r="I43" s="61">
        <f>SUM(I36:I41)</f>
        <v>0</v>
      </c>
      <c r="J43" s="161"/>
    </row>
    <row r="44" spans="1:10" ht="15.75" thickBot="1" x14ac:dyDescent="0.3">
      <c r="A44" s="265" t="s">
        <v>28</v>
      </c>
      <c r="B44" s="266"/>
      <c r="C44" s="282">
        <v>0</v>
      </c>
      <c r="D44" s="282"/>
      <c r="E44" s="139" t="str">
        <f t="shared" si="1"/>
        <v>N/A</v>
      </c>
      <c r="F44" s="147"/>
      <c r="G44" s="157"/>
      <c r="H44" s="57"/>
      <c r="I44" s="164"/>
      <c r="J44" s="161"/>
    </row>
    <row r="45" spans="1:10" ht="15.75" thickBot="1" x14ac:dyDescent="0.3">
      <c r="A45" s="265" t="s">
        <v>29</v>
      </c>
      <c r="B45" s="266"/>
      <c r="C45" s="282">
        <v>0</v>
      </c>
      <c r="D45" s="282"/>
      <c r="E45" s="139" t="str">
        <f t="shared" si="1"/>
        <v>N/A</v>
      </c>
      <c r="F45" s="147"/>
      <c r="G45" s="157"/>
      <c r="H45" s="115" t="s">
        <v>100</v>
      </c>
      <c r="I45" s="119" t="s">
        <v>104</v>
      </c>
      <c r="J45" s="161"/>
    </row>
    <row r="46" spans="1:10" x14ac:dyDescent="0.25">
      <c r="A46" s="265" t="s">
        <v>30</v>
      </c>
      <c r="B46" s="266"/>
      <c r="C46" s="282">
        <v>0</v>
      </c>
      <c r="D46" s="282"/>
      <c r="E46" s="139" t="str">
        <f t="shared" si="1"/>
        <v>N/A</v>
      </c>
      <c r="F46" s="147"/>
      <c r="G46" s="157"/>
      <c r="H46" s="116" t="s">
        <v>101</v>
      </c>
      <c r="I46" s="311" t="s">
        <v>110</v>
      </c>
      <c r="J46" s="43"/>
    </row>
    <row r="47" spans="1:10" ht="15.75" thickBot="1" x14ac:dyDescent="0.3">
      <c r="A47" s="289" t="s">
        <v>31</v>
      </c>
      <c r="B47" s="290"/>
      <c r="C47" s="291">
        <v>0</v>
      </c>
      <c r="D47" s="291"/>
      <c r="E47" s="150" t="str">
        <f t="shared" si="1"/>
        <v>N/A</v>
      </c>
      <c r="F47" s="151"/>
      <c r="G47" s="157"/>
      <c r="H47" s="117" t="s">
        <v>102</v>
      </c>
      <c r="I47" s="312"/>
      <c r="J47" s="43"/>
    </row>
    <row r="48" spans="1:10" ht="15.75" thickBot="1" x14ac:dyDescent="0.3">
      <c r="A48" s="273"/>
      <c r="B48" s="274"/>
      <c r="C48" s="310"/>
      <c r="D48" s="310"/>
      <c r="E48" s="87"/>
      <c r="F48" s="57"/>
      <c r="G48" s="157"/>
      <c r="H48" s="118" t="s">
        <v>103</v>
      </c>
      <c r="I48" s="313"/>
      <c r="J48" s="43"/>
    </row>
    <row r="49" spans="1:10" ht="15.75" thickBot="1" x14ac:dyDescent="0.3">
      <c r="A49" s="283" t="s">
        <v>92</v>
      </c>
      <c r="B49" s="284"/>
      <c r="C49" s="309">
        <f>SUM(C36:D47)</f>
        <v>0</v>
      </c>
      <c r="D49" s="309"/>
      <c r="E49" s="88">
        <f>SUM(E36:E47)</f>
        <v>0</v>
      </c>
      <c r="F49" s="157"/>
      <c r="G49" s="157"/>
      <c r="H49" s="69"/>
      <c r="I49" s="157"/>
      <c r="J49" s="43"/>
    </row>
    <row r="50" spans="1:10" x14ac:dyDescent="0.25">
      <c r="A50" s="68"/>
      <c r="B50" s="69"/>
      <c r="C50" s="69"/>
      <c r="D50" s="69"/>
      <c r="E50" s="69"/>
      <c r="F50" s="69"/>
      <c r="G50" s="69"/>
      <c r="H50" s="69"/>
      <c r="I50" s="157"/>
      <c r="J50" s="43"/>
    </row>
    <row r="51" spans="1:10" x14ac:dyDescent="0.25">
      <c r="A51" s="68"/>
      <c r="B51" s="69"/>
      <c r="C51" s="69"/>
      <c r="D51" s="69"/>
      <c r="E51" s="69"/>
      <c r="F51" s="69"/>
      <c r="G51" s="69"/>
      <c r="H51" s="69"/>
      <c r="I51" s="157"/>
      <c r="J51" s="43"/>
    </row>
    <row r="52" spans="1:10" ht="15.75" thickBot="1" x14ac:dyDescent="0.3">
      <c r="A52" s="68"/>
      <c r="B52" s="69"/>
      <c r="C52" s="69"/>
      <c r="D52" s="69"/>
      <c r="E52" s="69"/>
      <c r="F52" s="69"/>
      <c r="G52" s="69"/>
      <c r="H52" s="153" t="s">
        <v>66</v>
      </c>
      <c r="I52" s="157"/>
      <c r="J52" s="161"/>
    </row>
    <row r="53" spans="1:10" ht="15.75" thickBot="1" x14ac:dyDescent="0.3">
      <c r="A53" s="68"/>
      <c r="B53" s="69"/>
      <c r="C53" s="69"/>
      <c r="D53" s="69"/>
      <c r="E53" s="69"/>
      <c r="F53" s="69"/>
      <c r="G53" s="69"/>
      <c r="H53" s="153" t="s">
        <v>69</v>
      </c>
      <c r="I53" s="67"/>
      <c r="J53" s="161"/>
    </row>
    <row r="54" spans="1:10" x14ac:dyDescent="0.25">
      <c r="A54" s="68"/>
      <c r="B54" s="69"/>
      <c r="C54" s="69"/>
      <c r="D54" s="69"/>
      <c r="E54" s="69"/>
      <c r="F54" s="69"/>
      <c r="G54" s="69"/>
      <c r="H54" s="157"/>
      <c r="I54" s="157"/>
      <c r="J54" s="161"/>
    </row>
    <row r="55" spans="1:10" x14ac:dyDescent="0.25">
      <c r="A55" s="68"/>
      <c r="B55" s="69"/>
      <c r="C55" s="69"/>
      <c r="D55" s="69"/>
      <c r="E55" s="69"/>
      <c r="F55" s="69"/>
      <c r="G55" s="69"/>
      <c r="H55" s="200" t="s">
        <v>70</v>
      </c>
      <c r="I55" s="200"/>
      <c r="J55" s="285"/>
    </row>
    <row r="56" spans="1:10" ht="15.75" thickBot="1" x14ac:dyDescent="0.3">
      <c r="A56" s="2"/>
      <c r="B56" s="3"/>
      <c r="C56" s="3"/>
      <c r="D56" s="3"/>
      <c r="E56" s="3"/>
      <c r="F56" s="3"/>
      <c r="G56" s="3"/>
      <c r="H56" s="3"/>
      <c r="I56" s="11"/>
      <c r="J56" s="4"/>
    </row>
    <row r="57" spans="1:10" x14ac:dyDescent="0.25">
      <c r="A57" s="69"/>
      <c r="B57" s="69"/>
      <c r="C57" s="69"/>
      <c r="D57" s="69"/>
      <c r="E57" s="69"/>
      <c r="F57" s="69"/>
      <c r="G57" s="69"/>
      <c r="H57" s="69"/>
      <c r="I57" s="157"/>
      <c r="J57" s="69"/>
    </row>
    <row r="58" spans="1:10" x14ac:dyDescent="0.25">
      <c r="A58" s="69"/>
      <c r="B58" s="69"/>
      <c r="C58" s="69"/>
      <c r="D58" s="69"/>
      <c r="E58" s="69"/>
      <c r="F58" s="69"/>
      <c r="G58" s="69"/>
      <c r="H58" s="69"/>
      <c r="I58" s="157"/>
      <c r="J58" s="69"/>
    </row>
    <row r="59" spans="1:10" x14ac:dyDescent="0.25">
      <c r="A59" s="69"/>
      <c r="B59" s="69"/>
      <c r="C59" s="69"/>
      <c r="D59" s="69"/>
      <c r="E59" s="69"/>
      <c r="F59" s="69"/>
      <c r="G59" s="69"/>
      <c r="H59" s="69"/>
      <c r="I59" s="157"/>
      <c r="J59" s="69"/>
    </row>
  </sheetData>
  <sheetProtection algorithmName="SHA-512" hashValue="leIeaWvdtrCLJjRuja8DWdksXyFpT6He4aGouM40hZ8lPeMUbkuoxtgc9r3uy+aBuKv1SK/3Em/n8/Gvwlkv8w==" saltValue="1iHi/fAdqD2K4NcTD2cidg==" spinCount="100000" sheet="1" objects="1" scenarios="1" selectLockedCells="1"/>
  <mergeCells count="101">
    <mergeCell ref="A49:B49"/>
    <mergeCell ref="C49:D49"/>
    <mergeCell ref="H55:J55"/>
    <mergeCell ref="A46:B46"/>
    <mergeCell ref="C46:D46"/>
    <mergeCell ref="I46:I48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3:J33"/>
    <mergeCell ref="A34:B34"/>
    <mergeCell ref="C34:D34"/>
    <mergeCell ref="C35:D35"/>
    <mergeCell ref="A36:B36"/>
    <mergeCell ref="C36:D36"/>
    <mergeCell ref="A29:B29"/>
    <mergeCell ref="C29:D29"/>
    <mergeCell ref="A30:B30"/>
    <mergeCell ref="C30:H30"/>
    <mergeCell ref="A32:C32"/>
    <mergeCell ref="E32:H32"/>
    <mergeCell ref="C26:D26"/>
    <mergeCell ref="L26:M26"/>
    <mergeCell ref="A27:B27"/>
    <mergeCell ref="C27:D27"/>
    <mergeCell ref="A28:B28"/>
    <mergeCell ref="C28:D28"/>
    <mergeCell ref="A24:B24"/>
    <mergeCell ref="C24:D24"/>
    <mergeCell ref="L24:M24"/>
    <mergeCell ref="A25:B25"/>
    <mergeCell ref="C25:D25"/>
    <mergeCell ref="I25:I27"/>
    <mergeCell ref="J25:J26"/>
    <mergeCell ref="L25:M25"/>
    <mergeCell ref="A26:B26"/>
    <mergeCell ref="A21:B21"/>
    <mergeCell ref="C21:D21"/>
    <mergeCell ref="L21:P21"/>
    <mergeCell ref="A22:B22"/>
    <mergeCell ref="C22:D22"/>
    <mergeCell ref="L22:M23"/>
    <mergeCell ref="N22:N23"/>
    <mergeCell ref="O22:O23"/>
    <mergeCell ref="P22:P23"/>
    <mergeCell ref="A23:B23"/>
    <mergeCell ref="C23:D23"/>
    <mergeCell ref="A18:B18"/>
    <mergeCell ref="C18:D18"/>
    <mergeCell ref="L18:M18"/>
    <mergeCell ref="A19:B19"/>
    <mergeCell ref="C19:D19"/>
    <mergeCell ref="A20:B20"/>
    <mergeCell ref="C20:D20"/>
    <mergeCell ref="A16:B16"/>
    <mergeCell ref="C16:D16"/>
    <mergeCell ref="L16:M16"/>
    <mergeCell ref="A17:B17"/>
    <mergeCell ref="C17:D17"/>
    <mergeCell ref="L17:M17"/>
    <mergeCell ref="A13:B13"/>
    <mergeCell ref="C13:D13"/>
    <mergeCell ref="L13:P13"/>
    <mergeCell ref="C14:D14"/>
    <mergeCell ref="L14:M15"/>
    <mergeCell ref="N14:N15"/>
    <mergeCell ref="O14:O15"/>
    <mergeCell ref="P14:P15"/>
    <mergeCell ref="A15:B15"/>
    <mergeCell ref="C15:D15"/>
    <mergeCell ref="A9:B9"/>
    <mergeCell ref="C9:H9"/>
    <mergeCell ref="L9:N10"/>
    <mergeCell ref="A11:C11"/>
    <mergeCell ref="E11:H11"/>
    <mergeCell ref="A12:J12"/>
    <mergeCell ref="A1:J1"/>
    <mergeCell ref="A3:C3"/>
    <mergeCell ref="D3:H3"/>
    <mergeCell ref="A5:C5"/>
    <mergeCell ref="E5:H5"/>
    <mergeCell ref="A7:J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85A95-2898-45E7-9AEA-8E8D96B7575F}">
  <dimension ref="A1:R59"/>
  <sheetViews>
    <sheetView tabSelected="1" workbookViewId="0">
      <selection activeCell="C19" sqref="C19:D19"/>
    </sheetView>
  </sheetViews>
  <sheetFormatPr defaultRowHeight="15" x14ac:dyDescent="0.25"/>
  <cols>
    <col min="1" max="1" width="5.28515625" style="6" customWidth="1"/>
    <col min="2" max="2" width="14.5703125" style="6" customWidth="1"/>
    <col min="3" max="3" width="7" style="6" customWidth="1"/>
    <col min="4" max="4" width="15.5703125" style="6" customWidth="1"/>
    <col min="5" max="5" width="8.7109375" style="6" customWidth="1"/>
    <col min="6" max="6" width="11.7109375" style="6" customWidth="1"/>
    <col min="7" max="7" width="12.28515625" style="6" customWidth="1"/>
    <col min="8" max="8" width="28.7109375" style="6" customWidth="1"/>
    <col min="9" max="9" width="27.42578125" style="5" customWidth="1"/>
    <col min="10" max="10" width="15.85546875" style="6" customWidth="1"/>
    <col min="11" max="12" width="9.140625" style="6"/>
    <col min="13" max="13" width="16.85546875" style="6" customWidth="1"/>
    <col min="14" max="15" width="20.7109375" style="6" customWidth="1"/>
    <col min="16" max="16" width="20.5703125" style="6" customWidth="1"/>
    <col min="17" max="16384" width="9.140625" style="6"/>
  </cols>
  <sheetData>
    <row r="1" spans="1:16" ht="19.5" thickBot="1" x14ac:dyDescent="0.35">
      <c r="A1" s="323" t="s">
        <v>141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6" ht="16.5" thickBot="1" x14ac:dyDescent="0.3">
      <c r="A2" s="45"/>
      <c r="B2" s="46"/>
      <c r="C2" s="46"/>
      <c r="D2" s="46"/>
      <c r="E2" s="46"/>
      <c r="F2" s="46"/>
      <c r="G2" s="46"/>
      <c r="H2" s="46"/>
      <c r="I2" s="46"/>
      <c r="J2" s="47"/>
    </row>
    <row r="3" spans="1:16" ht="16.5" thickBot="1" x14ac:dyDescent="0.3">
      <c r="A3" s="209" t="s">
        <v>0</v>
      </c>
      <c r="B3" s="210"/>
      <c r="C3" s="210"/>
      <c r="D3" s="326" t="str">
        <f>'Ação Orçamentária'!D3:G3</f>
        <v>REFORMA DO EDIFÍCIO SEDE DO CONSELHO DA JUSTIÇA FEDERAL - DF</v>
      </c>
      <c r="E3" s="326"/>
      <c r="F3" s="326"/>
      <c r="G3" s="326"/>
      <c r="H3" s="326"/>
      <c r="I3" s="163" t="s">
        <v>1</v>
      </c>
      <c r="J3" s="25" t="str">
        <f>'Ação Orçamentária'!I3</f>
        <v>XXXX</v>
      </c>
    </row>
    <row r="4" spans="1:16" ht="16.5" thickBot="1" x14ac:dyDescent="0.3">
      <c r="A4" s="80"/>
      <c r="B4" s="89"/>
      <c r="C4" s="89"/>
      <c r="D4" s="90"/>
      <c r="E4" s="90"/>
      <c r="F4" s="90"/>
      <c r="G4" s="90"/>
      <c r="H4" s="90"/>
      <c r="I4" s="90"/>
      <c r="J4" s="81"/>
    </row>
    <row r="5" spans="1:16" ht="15.75" thickBot="1" x14ac:dyDescent="0.3">
      <c r="A5" s="314" t="s">
        <v>87</v>
      </c>
      <c r="B5" s="315"/>
      <c r="C5" s="315"/>
      <c r="D5" s="82">
        <f>SUM(D11+D32)</f>
        <v>0</v>
      </c>
      <c r="E5" s="264"/>
      <c r="F5" s="264"/>
      <c r="G5" s="264"/>
      <c r="H5" s="264"/>
      <c r="I5" s="154" t="s">
        <v>88</v>
      </c>
      <c r="J5" s="62">
        <f>SUM(J11+J32)</f>
        <v>0</v>
      </c>
    </row>
    <row r="6" spans="1:16" ht="15.75" thickBot="1" x14ac:dyDescent="0.3">
      <c r="A6" s="156"/>
      <c r="B6" s="157"/>
      <c r="C6" s="157"/>
      <c r="D6" s="157"/>
      <c r="E6" s="157"/>
      <c r="F6" s="157"/>
      <c r="G6" s="157"/>
      <c r="H6" s="157"/>
      <c r="I6" s="157"/>
      <c r="J6" s="161"/>
    </row>
    <row r="7" spans="1:16" ht="16.5" thickBot="1" x14ac:dyDescent="0.3">
      <c r="A7" s="203" t="s">
        <v>89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6" ht="15.75" thickBot="1" x14ac:dyDescent="0.3">
      <c r="A8" s="83"/>
      <c r="B8" s="157"/>
      <c r="C8" s="157"/>
      <c r="D8" s="157"/>
      <c r="E8" s="157"/>
      <c r="F8" s="157"/>
      <c r="G8" s="157"/>
      <c r="H8" s="157"/>
      <c r="I8" s="157"/>
      <c r="J8" s="161"/>
    </row>
    <row r="9" spans="1:16" ht="15" customHeight="1" thickBot="1" x14ac:dyDescent="0.3">
      <c r="A9" s="209" t="s">
        <v>142</v>
      </c>
      <c r="B9" s="210"/>
      <c r="C9" s="256" t="s">
        <v>91</v>
      </c>
      <c r="D9" s="256"/>
      <c r="E9" s="256"/>
      <c r="F9" s="256"/>
      <c r="G9" s="256"/>
      <c r="H9" s="256"/>
      <c r="I9" s="163" t="s">
        <v>82</v>
      </c>
      <c r="J9" s="140">
        <v>44201</v>
      </c>
      <c r="L9" s="329"/>
      <c r="M9" s="329"/>
      <c r="N9" s="329"/>
    </row>
    <row r="10" spans="1:16" ht="15.75" customHeight="1" thickBot="1" x14ac:dyDescent="0.3">
      <c r="A10" s="80"/>
      <c r="B10" s="89"/>
      <c r="C10" s="89"/>
      <c r="D10" s="89"/>
      <c r="E10" s="89"/>
      <c r="F10" s="89"/>
      <c r="G10" s="89"/>
      <c r="H10" s="89"/>
      <c r="I10" s="90"/>
      <c r="J10" s="84"/>
      <c r="L10" s="329"/>
      <c r="M10" s="329"/>
      <c r="N10" s="329"/>
    </row>
    <row r="11" spans="1:16" ht="14.25" customHeight="1" thickBot="1" x14ac:dyDescent="0.3">
      <c r="A11" s="314" t="s">
        <v>17</v>
      </c>
      <c r="B11" s="315"/>
      <c r="C11" s="315"/>
      <c r="D11" s="152">
        <v>0</v>
      </c>
      <c r="E11" s="264"/>
      <c r="F11" s="264"/>
      <c r="G11" s="264"/>
      <c r="H11" s="264"/>
      <c r="I11" s="154" t="s">
        <v>18</v>
      </c>
      <c r="J11" s="62">
        <f>SUM(D11+I22)</f>
        <v>0</v>
      </c>
      <c r="L11" s="120"/>
      <c r="M11" s="120"/>
      <c r="N11" s="121"/>
    </row>
    <row r="12" spans="1:16" ht="15.75" thickBot="1" x14ac:dyDescent="0.3">
      <c r="A12" s="317"/>
      <c r="B12" s="318"/>
      <c r="C12" s="318"/>
      <c r="D12" s="318"/>
      <c r="E12" s="318"/>
      <c r="F12" s="318"/>
      <c r="G12" s="319"/>
      <c r="H12" s="318"/>
      <c r="I12" s="318"/>
      <c r="J12" s="320"/>
      <c r="M12" s="85"/>
    </row>
    <row r="13" spans="1:16" ht="15.75" thickBot="1" x14ac:dyDescent="0.3">
      <c r="A13" s="279" t="s">
        <v>50</v>
      </c>
      <c r="B13" s="280"/>
      <c r="C13" s="272" t="s">
        <v>51</v>
      </c>
      <c r="D13" s="272"/>
      <c r="E13" s="160" t="s">
        <v>20</v>
      </c>
      <c r="F13" s="51" t="s">
        <v>52</v>
      </c>
      <c r="G13" s="157"/>
      <c r="H13" s="50" t="s">
        <v>53</v>
      </c>
      <c r="I13" s="160" t="s">
        <v>54</v>
      </c>
      <c r="J13" s="51" t="s">
        <v>52</v>
      </c>
      <c r="L13" s="300" t="s">
        <v>113</v>
      </c>
      <c r="M13" s="301"/>
      <c r="N13" s="301"/>
      <c r="O13" s="301"/>
      <c r="P13" s="302"/>
    </row>
    <row r="14" spans="1:16" ht="15.75" thickBot="1" x14ac:dyDescent="0.3">
      <c r="A14" s="68"/>
      <c r="B14" s="69"/>
      <c r="C14" s="274"/>
      <c r="D14" s="274"/>
      <c r="E14" s="157"/>
      <c r="F14" s="157"/>
      <c r="G14" s="157"/>
      <c r="H14" s="157"/>
      <c r="I14" s="157"/>
      <c r="J14" s="161"/>
      <c r="L14" s="292" t="s">
        <v>100</v>
      </c>
      <c r="M14" s="293"/>
      <c r="N14" s="296" t="s">
        <v>144</v>
      </c>
      <c r="O14" s="296" t="s">
        <v>145</v>
      </c>
      <c r="P14" s="298" t="s">
        <v>111</v>
      </c>
    </row>
    <row r="15" spans="1:16" x14ac:dyDescent="0.25">
      <c r="A15" s="270" t="s">
        <v>19</v>
      </c>
      <c r="B15" s="271"/>
      <c r="C15" s="281">
        <v>0</v>
      </c>
      <c r="D15" s="281"/>
      <c r="E15" s="138" t="str">
        <f>IF($J$11=0,"N/A",C15/$J$11)</f>
        <v>N/A</v>
      </c>
      <c r="F15" s="142">
        <v>44229</v>
      </c>
      <c r="G15" s="157"/>
      <c r="H15" s="53" t="s">
        <v>55</v>
      </c>
      <c r="I15" s="159">
        <v>0</v>
      </c>
      <c r="J15" s="142">
        <v>44237</v>
      </c>
      <c r="L15" s="294"/>
      <c r="M15" s="295"/>
      <c r="N15" s="297"/>
      <c r="O15" s="297"/>
      <c r="P15" s="299"/>
    </row>
    <row r="16" spans="1:16" x14ac:dyDescent="0.25">
      <c r="A16" s="265" t="s">
        <v>21</v>
      </c>
      <c r="B16" s="266"/>
      <c r="C16" s="282">
        <v>0</v>
      </c>
      <c r="D16" s="282"/>
      <c r="E16" s="139" t="str">
        <f t="shared" ref="E16:E26" si="0">IF($J$11=0,"N/A",C16/$J$11)</f>
        <v>N/A</v>
      </c>
      <c r="F16" s="147"/>
      <c r="G16" s="57"/>
      <c r="H16" s="54" t="s">
        <v>56</v>
      </c>
      <c r="I16" s="155">
        <v>0</v>
      </c>
      <c r="J16" s="144"/>
      <c r="L16" s="303" t="s">
        <v>101</v>
      </c>
      <c r="M16" s="304"/>
      <c r="N16" s="122">
        <f>IF(I25="1",J11,0)</f>
        <v>0</v>
      </c>
      <c r="O16" s="122">
        <f>IF(I46="1",J32,0)</f>
        <v>0</v>
      </c>
      <c r="P16" s="124">
        <f>SUM(N16+O16)</f>
        <v>0</v>
      </c>
    </row>
    <row r="17" spans="1:18" x14ac:dyDescent="0.25">
      <c r="A17" s="265" t="s">
        <v>22</v>
      </c>
      <c r="B17" s="266"/>
      <c r="C17" s="282">
        <v>0</v>
      </c>
      <c r="D17" s="282"/>
      <c r="E17" s="139" t="str">
        <f t="shared" si="0"/>
        <v>N/A</v>
      </c>
      <c r="F17" s="147"/>
      <c r="G17" s="57"/>
      <c r="H17" s="54" t="s">
        <v>57</v>
      </c>
      <c r="I17" s="155">
        <v>0</v>
      </c>
      <c r="J17" s="144"/>
      <c r="L17" s="305" t="s">
        <v>102</v>
      </c>
      <c r="M17" s="306"/>
      <c r="N17" s="122">
        <f>IF(I25="2",J11,0)</f>
        <v>0</v>
      </c>
      <c r="O17" s="122">
        <f>IF(I46="2",J32,0)</f>
        <v>0</v>
      </c>
      <c r="P17" s="124">
        <f>SUM(N17+O17)</f>
        <v>0</v>
      </c>
    </row>
    <row r="18" spans="1:18" ht="15.75" thickBot="1" x14ac:dyDescent="0.3">
      <c r="A18" s="265" t="s">
        <v>23</v>
      </c>
      <c r="B18" s="266"/>
      <c r="C18" s="282">
        <v>0</v>
      </c>
      <c r="D18" s="282"/>
      <c r="E18" s="139" t="str">
        <f t="shared" si="0"/>
        <v>N/A</v>
      </c>
      <c r="F18" s="147"/>
      <c r="G18" s="157"/>
      <c r="H18" s="54" t="s">
        <v>58</v>
      </c>
      <c r="I18" s="155">
        <v>0</v>
      </c>
      <c r="J18" s="144"/>
      <c r="L18" s="307" t="s">
        <v>103</v>
      </c>
      <c r="M18" s="308"/>
      <c r="N18" s="123">
        <f>IF(I25="3",J11,0)</f>
        <v>0</v>
      </c>
      <c r="O18" s="123">
        <f>IF(I46="3",J32,0)</f>
        <v>0</v>
      </c>
      <c r="P18" s="125">
        <f>SUM(N18+O18)</f>
        <v>0</v>
      </c>
    </row>
    <row r="19" spans="1:18" x14ac:dyDescent="0.25">
      <c r="A19" s="265" t="s">
        <v>24</v>
      </c>
      <c r="B19" s="266"/>
      <c r="C19" s="282">
        <v>0</v>
      </c>
      <c r="D19" s="282"/>
      <c r="E19" s="139" t="str">
        <f t="shared" si="0"/>
        <v>N/A</v>
      </c>
      <c r="F19" s="147"/>
      <c r="G19" s="157"/>
      <c r="H19" s="54" t="s">
        <v>59</v>
      </c>
      <c r="I19" s="155">
        <v>0</v>
      </c>
      <c r="J19" s="144"/>
    </row>
    <row r="20" spans="1:18" ht="15.75" thickBot="1" x14ac:dyDescent="0.3">
      <c r="A20" s="265" t="s">
        <v>25</v>
      </c>
      <c r="B20" s="266"/>
      <c r="C20" s="282">
        <v>0</v>
      </c>
      <c r="D20" s="282"/>
      <c r="E20" s="139" t="str">
        <f t="shared" si="0"/>
        <v>N/A</v>
      </c>
      <c r="F20" s="147"/>
      <c r="G20" s="157"/>
      <c r="H20" s="55" t="s">
        <v>60</v>
      </c>
      <c r="I20" s="162">
        <v>0</v>
      </c>
      <c r="J20" s="146"/>
    </row>
    <row r="21" spans="1:18" ht="15.75" thickBot="1" x14ac:dyDescent="0.3">
      <c r="A21" s="265" t="s">
        <v>26</v>
      </c>
      <c r="B21" s="266"/>
      <c r="C21" s="282">
        <v>0</v>
      </c>
      <c r="D21" s="282"/>
      <c r="E21" s="139" t="str">
        <f t="shared" si="0"/>
        <v>N/A</v>
      </c>
      <c r="F21" s="147"/>
      <c r="G21" s="157"/>
      <c r="H21" s="57"/>
      <c r="I21" s="164"/>
      <c r="J21" s="161"/>
      <c r="L21" s="300" t="s">
        <v>114</v>
      </c>
      <c r="M21" s="301"/>
      <c r="N21" s="301"/>
      <c r="O21" s="301"/>
      <c r="P21" s="302"/>
      <c r="Q21" s="113"/>
      <c r="R21" s="113"/>
    </row>
    <row r="22" spans="1:18" ht="15.75" thickBot="1" x14ac:dyDescent="0.3">
      <c r="A22" s="265" t="s">
        <v>27</v>
      </c>
      <c r="B22" s="266"/>
      <c r="C22" s="282">
        <v>0</v>
      </c>
      <c r="D22" s="282"/>
      <c r="E22" s="139" t="str">
        <f t="shared" si="0"/>
        <v>N/A</v>
      </c>
      <c r="F22" s="147"/>
      <c r="G22" s="157"/>
      <c r="H22" s="158" t="s">
        <v>49</v>
      </c>
      <c r="I22" s="61">
        <f>SUM(I15:I20)</f>
        <v>0</v>
      </c>
      <c r="J22" s="161"/>
      <c r="L22" s="292" t="s">
        <v>100</v>
      </c>
      <c r="M22" s="293"/>
      <c r="N22" s="296" t="s">
        <v>146</v>
      </c>
      <c r="O22" s="296" t="s">
        <v>147</v>
      </c>
      <c r="P22" s="298" t="s">
        <v>112</v>
      </c>
      <c r="Q22" s="112"/>
      <c r="R22" s="86"/>
    </row>
    <row r="23" spans="1:18" ht="15.75" thickBot="1" x14ac:dyDescent="0.3">
      <c r="A23" s="265" t="s">
        <v>28</v>
      </c>
      <c r="B23" s="266"/>
      <c r="C23" s="282">
        <v>0</v>
      </c>
      <c r="D23" s="282"/>
      <c r="E23" s="139" t="str">
        <f t="shared" si="0"/>
        <v>N/A</v>
      </c>
      <c r="F23" s="147"/>
      <c r="G23" s="157"/>
      <c r="H23" s="57"/>
      <c r="I23" s="164"/>
      <c r="J23" s="161"/>
      <c r="L23" s="294"/>
      <c r="M23" s="295"/>
      <c r="N23" s="297"/>
      <c r="O23" s="297"/>
      <c r="P23" s="299"/>
    </row>
    <row r="24" spans="1:18" ht="15.75" thickBot="1" x14ac:dyDescent="0.3">
      <c r="A24" s="265" t="s">
        <v>29</v>
      </c>
      <c r="B24" s="266"/>
      <c r="C24" s="282">
        <v>0</v>
      </c>
      <c r="D24" s="282"/>
      <c r="E24" s="139" t="str">
        <f t="shared" si="0"/>
        <v>N/A</v>
      </c>
      <c r="F24" s="147"/>
      <c r="G24" s="157"/>
      <c r="H24" s="115" t="s">
        <v>100</v>
      </c>
      <c r="I24" s="119" t="s">
        <v>104</v>
      </c>
      <c r="J24" s="161"/>
      <c r="L24" s="303" t="s">
        <v>101</v>
      </c>
      <c r="M24" s="304"/>
      <c r="N24" s="122">
        <f>IF(I25="1",C28,0)</f>
        <v>0</v>
      </c>
      <c r="O24" s="122">
        <f>IF(I46="1",C49,0)</f>
        <v>0</v>
      </c>
      <c r="P24" s="124">
        <f>SUM(N24+O24)</f>
        <v>0</v>
      </c>
    </row>
    <row r="25" spans="1:18" x14ac:dyDescent="0.25">
      <c r="A25" s="265" t="s">
        <v>30</v>
      </c>
      <c r="B25" s="266"/>
      <c r="C25" s="282">
        <v>0</v>
      </c>
      <c r="D25" s="282"/>
      <c r="E25" s="139" t="str">
        <f t="shared" si="0"/>
        <v>N/A</v>
      </c>
      <c r="F25" s="147"/>
      <c r="G25" s="157"/>
      <c r="H25" s="116" t="s">
        <v>101</v>
      </c>
      <c r="I25" s="311" t="s">
        <v>110</v>
      </c>
      <c r="J25" s="316"/>
      <c r="L25" s="305" t="s">
        <v>102</v>
      </c>
      <c r="M25" s="306"/>
      <c r="N25" s="122">
        <f>IF(I25="2",C28,0)</f>
        <v>0</v>
      </c>
      <c r="O25" s="122">
        <f>IF(I46="2",C49,0)</f>
        <v>0</v>
      </c>
      <c r="P25" s="124">
        <f>SUM(N25+O25)</f>
        <v>0</v>
      </c>
    </row>
    <row r="26" spans="1:18" ht="15.75" thickBot="1" x14ac:dyDescent="0.3">
      <c r="A26" s="289" t="s">
        <v>31</v>
      </c>
      <c r="B26" s="290"/>
      <c r="C26" s="291">
        <v>0</v>
      </c>
      <c r="D26" s="291"/>
      <c r="E26" s="150" t="str">
        <f t="shared" si="0"/>
        <v>N/A</v>
      </c>
      <c r="F26" s="151"/>
      <c r="G26" s="157"/>
      <c r="H26" s="117" t="s">
        <v>102</v>
      </c>
      <c r="I26" s="312"/>
      <c r="J26" s="316"/>
      <c r="L26" s="307" t="s">
        <v>103</v>
      </c>
      <c r="M26" s="308"/>
      <c r="N26" s="123">
        <f>IF(I25="3",C28,0)</f>
        <v>0</v>
      </c>
      <c r="O26" s="123">
        <f>IF(I46="3",C49,0)</f>
        <v>0</v>
      </c>
      <c r="P26" s="125">
        <f>SUM(N26+O26)</f>
        <v>0</v>
      </c>
    </row>
    <row r="27" spans="1:18" ht="15.75" thickBot="1" x14ac:dyDescent="0.3">
      <c r="A27" s="273"/>
      <c r="B27" s="274"/>
      <c r="C27" s="310"/>
      <c r="D27" s="310"/>
      <c r="E27" s="87"/>
      <c r="F27" s="57"/>
      <c r="G27" s="157"/>
      <c r="H27" s="118" t="s">
        <v>103</v>
      </c>
      <c r="I27" s="313"/>
      <c r="J27" s="91"/>
    </row>
    <row r="28" spans="1:18" ht="15.75" thickBot="1" x14ac:dyDescent="0.3">
      <c r="A28" s="283" t="s">
        <v>92</v>
      </c>
      <c r="B28" s="284"/>
      <c r="C28" s="309">
        <f>SUM(C15:D26)</f>
        <v>0</v>
      </c>
      <c r="D28" s="309"/>
      <c r="E28" s="88">
        <f>SUM(E15:E26)</f>
        <v>0</v>
      </c>
      <c r="F28" s="157"/>
      <c r="G28" s="157"/>
      <c r="H28" s="157"/>
      <c r="I28" s="157"/>
      <c r="J28" s="161"/>
    </row>
    <row r="29" spans="1:18" ht="15.75" thickBot="1" x14ac:dyDescent="0.3">
      <c r="A29" s="273"/>
      <c r="B29" s="274"/>
      <c r="C29" s="310"/>
      <c r="D29" s="310"/>
      <c r="E29" s="87"/>
      <c r="F29" s="157"/>
      <c r="G29" s="157"/>
      <c r="H29" s="157"/>
      <c r="I29" s="157"/>
      <c r="J29" s="161"/>
    </row>
    <row r="30" spans="1:18" ht="16.5" thickBot="1" x14ac:dyDescent="0.3">
      <c r="A30" s="209" t="s">
        <v>143</v>
      </c>
      <c r="B30" s="210"/>
      <c r="C30" s="256" t="s">
        <v>91</v>
      </c>
      <c r="D30" s="256"/>
      <c r="E30" s="256"/>
      <c r="F30" s="256"/>
      <c r="G30" s="256"/>
      <c r="H30" s="256"/>
      <c r="I30" s="163" t="s">
        <v>82</v>
      </c>
      <c r="J30" s="140">
        <v>44206</v>
      </c>
    </row>
    <row r="31" spans="1:18" ht="16.5" thickBot="1" x14ac:dyDescent="0.3">
      <c r="A31" s="80"/>
      <c r="B31" s="89"/>
      <c r="C31" s="89"/>
      <c r="D31" s="89"/>
      <c r="E31" s="89"/>
      <c r="F31" s="89"/>
      <c r="G31" s="89"/>
      <c r="H31" s="89"/>
      <c r="I31" s="90"/>
      <c r="J31" s="84"/>
    </row>
    <row r="32" spans="1:18" ht="15.75" thickBot="1" x14ac:dyDescent="0.3">
      <c r="A32" s="314" t="s">
        <v>17</v>
      </c>
      <c r="B32" s="315"/>
      <c r="C32" s="315"/>
      <c r="D32" s="152">
        <v>0</v>
      </c>
      <c r="E32" s="264"/>
      <c r="F32" s="264"/>
      <c r="G32" s="264"/>
      <c r="H32" s="264"/>
      <c r="I32" s="154" t="s">
        <v>18</v>
      </c>
      <c r="J32" s="62">
        <f>SUM(D32+I43)</f>
        <v>0</v>
      </c>
    </row>
    <row r="33" spans="1:10" ht="15.75" thickBot="1" x14ac:dyDescent="0.3">
      <c r="A33" s="273"/>
      <c r="B33" s="274"/>
      <c r="C33" s="274"/>
      <c r="D33" s="274"/>
      <c r="E33" s="274"/>
      <c r="F33" s="274"/>
      <c r="G33" s="274"/>
      <c r="H33" s="274"/>
      <c r="I33" s="274"/>
      <c r="J33" s="275"/>
    </row>
    <row r="34" spans="1:10" ht="15.75" thickBot="1" x14ac:dyDescent="0.3">
      <c r="A34" s="279" t="s">
        <v>50</v>
      </c>
      <c r="B34" s="280"/>
      <c r="C34" s="272" t="s">
        <v>51</v>
      </c>
      <c r="D34" s="272"/>
      <c r="E34" s="160" t="s">
        <v>20</v>
      </c>
      <c r="F34" s="51" t="s">
        <v>52</v>
      </c>
      <c r="G34" s="157"/>
      <c r="H34" s="50" t="s">
        <v>53</v>
      </c>
      <c r="I34" s="160" t="s">
        <v>54</v>
      </c>
      <c r="J34" s="51" t="s">
        <v>52</v>
      </c>
    </row>
    <row r="35" spans="1:10" ht="15.75" thickBot="1" x14ac:dyDescent="0.3">
      <c r="A35" s="68"/>
      <c r="B35" s="69"/>
      <c r="C35" s="274"/>
      <c r="D35" s="274"/>
      <c r="E35" s="157"/>
      <c r="F35" s="157"/>
      <c r="G35" s="157"/>
      <c r="H35" s="157"/>
      <c r="I35" s="157"/>
      <c r="J35" s="161"/>
    </row>
    <row r="36" spans="1:10" x14ac:dyDescent="0.25">
      <c r="A36" s="270" t="s">
        <v>19</v>
      </c>
      <c r="B36" s="271"/>
      <c r="C36" s="281">
        <v>0</v>
      </c>
      <c r="D36" s="281"/>
      <c r="E36" s="138" t="str">
        <f>IF($J$32=0,"N/A",C36/$J$32)</f>
        <v>N/A</v>
      </c>
      <c r="F36" s="142">
        <v>44234</v>
      </c>
      <c r="G36" s="157"/>
      <c r="H36" s="53" t="s">
        <v>55</v>
      </c>
      <c r="I36" s="159">
        <v>0</v>
      </c>
      <c r="J36" s="142">
        <v>44280</v>
      </c>
    </row>
    <row r="37" spans="1:10" x14ac:dyDescent="0.25">
      <c r="A37" s="265" t="s">
        <v>21</v>
      </c>
      <c r="B37" s="266"/>
      <c r="C37" s="282">
        <v>0</v>
      </c>
      <c r="D37" s="282"/>
      <c r="E37" s="139" t="str">
        <f t="shared" ref="E37:E47" si="1">IF($J$32=0,"N/A",C37/$J$32)</f>
        <v>N/A</v>
      </c>
      <c r="F37" s="147"/>
      <c r="G37" s="57"/>
      <c r="H37" s="54" t="s">
        <v>56</v>
      </c>
      <c r="I37" s="155">
        <v>0</v>
      </c>
      <c r="J37" s="144"/>
    </row>
    <row r="38" spans="1:10" x14ac:dyDescent="0.25">
      <c r="A38" s="265" t="s">
        <v>22</v>
      </c>
      <c r="B38" s="266"/>
      <c r="C38" s="282">
        <v>0</v>
      </c>
      <c r="D38" s="282"/>
      <c r="E38" s="139" t="str">
        <f t="shared" si="1"/>
        <v>N/A</v>
      </c>
      <c r="F38" s="147"/>
      <c r="G38" s="57"/>
      <c r="H38" s="54" t="s">
        <v>57</v>
      </c>
      <c r="I38" s="155">
        <v>0</v>
      </c>
      <c r="J38" s="144"/>
    </row>
    <row r="39" spans="1:10" x14ac:dyDescent="0.25">
      <c r="A39" s="265" t="s">
        <v>23</v>
      </c>
      <c r="B39" s="266"/>
      <c r="C39" s="282">
        <v>0</v>
      </c>
      <c r="D39" s="282"/>
      <c r="E39" s="139" t="str">
        <f t="shared" si="1"/>
        <v>N/A</v>
      </c>
      <c r="F39" s="147"/>
      <c r="G39" s="157"/>
      <c r="H39" s="54" t="s">
        <v>58</v>
      </c>
      <c r="I39" s="155">
        <v>0</v>
      </c>
      <c r="J39" s="144"/>
    </row>
    <row r="40" spans="1:10" x14ac:dyDescent="0.25">
      <c r="A40" s="265" t="s">
        <v>24</v>
      </c>
      <c r="B40" s="266"/>
      <c r="C40" s="282">
        <v>0</v>
      </c>
      <c r="D40" s="282"/>
      <c r="E40" s="139" t="str">
        <f t="shared" si="1"/>
        <v>N/A</v>
      </c>
      <c r="F40" s="147"/>
      <c r="G40" s="157"/>
      <c r="H40" s="54" t="s">
        <v>59</v>
      </c>
      <c r="I40" s="155">
        <v>0</v>
      </c>
      <c r="J40" s="144"/>
    </row>
    <row r="41" spans="1:10" ht="15.75" thickBot="1" x14ac:dyDescent="0.3">
      <c r="A41" s="265" t="s">
        <v>25</v>
      </c>
      <c r="B41" s="266"/>
      <c r="C41" s="282">
        <v>0</v>
      </c>
      <c r="D41" s="282"/>
      <c r="E41" s="139" t="str">
        <f t="shared" si="1"/>
        <v>N/A</v>
      </c>
      <c r="F41" s="147"/>
      <c r="G41" s="157"/>
      <c r="H41" s="55" t="s">
        <v>60</v>
      </c>
      <c r="I41" s="162">
        <v>0</v>
      </c>
      <c r="J41" s="146"/>
    </row>
    <row r="42" spans="1:10" ht="15.75" thickBot="1" x14ac:dyDescent="0.3">
      <c r="A42" s="265" t="s">
        <v>26</v>
      </c>
      <c r="B42" s="266"/>
      <c r="C42" s="282">
        <v>0</v>
      </c>
      <c r="D42" s="282"/>
      <c r="E42" s="139" t="str">
        <f t="shared" si="1"/>
        <v>N/A</v>
      </c>
      <c r="F42" s="147"/>
      <c r="G42" s="157"/>
      <c r="H42" s="57"/>
      <c r="I42" s="164"/>
      <c r="J42" s="161"/>
    </row>
    <row r="43" spans="1:10" ht="15.75" thickBot="1" x14ac:dyDescent="0.3">
      <c r="A43" s="265" t="s">
        <v>27</v>
      </c>
      <c r="B43" s="266"/>
      <c r="C43" s="282">
        <v>0</v>
      </c>
      <c r="D43" s="282"/>
      <c r="E43" s="139" t="str">
        <f t="shared" si="1"/>
        <v>N/A</v>
      </c>
      <c r="F43" s="147"/>
      <c r="G43" s="157"/>
      <c r="H43" s="158" t="s">
        <v>49</v>
      </c>
      <c r="I43" s="61">
        <f>SUM(I36:I41)</f>
        <v>0</v>
      </c>
      <c r="J43" s="161"/>
    </row>
    <row r="44" spans="1:10" ht="15.75" thickBot="1" x14ac:dyDescent="0.3">
      <c r="A44" s="265" t="s">
        <v>28</v>
      </c>
      <c r="B44" s="266"/>
      <c r="C44" s="282">
        <v>0</v>
      </c>
      <c r="D44" s="282"/>
      <c r="E44" s="139" t="str">
        <f t="shared" si="1"/>
        <v>N/A</v>
      </c>
      <c r="F44" s="147"/>
      <c r="G44" s="157"/>
      <c r="H44" s="57"/>
      <c r="I44" s="164"/>
      <c r="J44" s="161"/>
    </row>
    <row r="45" spans="1:10" ht="15.75" thickBot="1" x14ac:dyDescent="0.3">
      <c r="A45" s="265" t="s">
        <v>29</v>
      </c>
      <c r="B45" s="266"/>
      <c r="C45" s="282">
        <v>0</v>
      </c>
      <c r="D45" s="282"/>
      <c r="E45" s="139" t="str">
        <f t="shared" si="1"/>
        <v>N/A</v>
      </c>
      <c r="F45" s="147"/>
      <c r="G45" s="157"/>
      <c r="H45" s="115" t="s">
        <v>100</v>
      </c>
      <c r="I45" s="119" t="s">
        <v>104</v>
      </c>
      <c r="J45" s="161"/>
    </row>
    <row r="46" spans="1:10" x14ac:dyDescent="0.25">
      <c r="A46" s="265" t="s">
        <v>30</v>
      </c>
      <c r="B46" s="266"/>
      <c r="C46" s="282">
        <v>0</v>
      </c>
      <c r="D46" s="282"/>
      <c r="E46" s="139" t="str">
        <f t="shared" si="1"/>
        <v>N/A</v>
      </c>
      <c r="F46" s="147"/>
      <c r="G46" s="157"/>
      <c r="H46" s="116" t="s">
        <v>101</v>
      </c>
      <c r="I46" s="311" t="s">
        <v>119</v>
      </c>
      <c r="J46" s="43"/>
    </row>
    <row r="47" spans="1:10" ht="15.75" thickBot="1" x14ac:dyDescent="0.3">
      <c r="A47" s="289" t="s">
        <v>31</v>
      </c>
      <c r="B47" s="290"/>
      <c r="C47" s="291">
        <v>0</v>
      </c>
      <c r="D47" s="291"/>
      <c r="E47" s="150" t="str">
        <f t="shared" si="1"/>
        <v>N/A</v>
      </c>
      <c r="F47" s="151"/>
      <c r="G47" s="157"/>
      <c r="H47" s="117" t="s">
        <v>102</v>
      </c>
      <c r="I47" s="312"/>
      <c r="J47" s="43"/>
    </row>
    <row r="48" spans="1:10" ht="15.75" thickBot="1" x14ac:dyDescent="0.3">
      <c r="A48" s="273"/>
      <c r="B48" s="274"/>
      <c r="C48" s="310"/>
      <c r="D48" s="310"/>
      <c r="E48" s="87"/>
      <c r="F48" s="57"/>
      <c r="G48" s="157"/>
      <c r="H48" s="118" t="s">
        <v>103</v>
      </c>
      <c r="I48" s="313"/>
      <c r="J48" s="43"/>
    </row>
    <row r="49" spans="1:10" ht="15.75" thickBot="1" x14ac:dyDescent="0.3">
      <c r="A49" s="283" t="s">
        <v>92</v>
      </c>
      <c r="B49" s="284"/>
      <c r="C49" s="309">
        <f>SUM(C36:D47)</f>
        <v>0</v>
      </c>
      <c r="D49" s="309"/>
      <c r="E49" s="88">
        <f>SUM(E36:E47)</f>
        <v>0</v>
      </c>
      <c r="F49" s="157"/>
      <c r="G49" s="157"/>
      <c r="H49" s="69"/>
      <c r="I49" s="157"/>
      <c r="J49" s="43"/>
    </row>
    <row r="50" spans="1:10" x14ac:dyDescent="0.25">
      <c r="A50" s="68"/>
      <c r="B50" s="69"/>
      <c r="C50" s="69"/>
      <c r="D50" s="69"/>
      <c r="E50" s="69"/>
      <c r="F50" s="69"/>
      <c r="G50" s="69"/>
      <c r="H50" s="69"/>
      <c r="I50" s="157"/>
      <c r="J50" s="43"/>
    </row>
    <row r="51" spans="1:10" x14ac:dyDescent="0.25">
      <c r="A51" s="68"/>
      <c r="B51" s="69"/>
      <c r="C51" s="69"/>
      <c r="D51" s="69"/>
      <c r="E51" s="69"/>
      <c r="F51" s="69"/>
      <c r="G51" s="69"/>
      <c r="H51" s="69"/>
      <c r="I51" s="157"/>
      <c r="J51" s="43"/>
    </row>
    <row r="52" spans="1:10" ht="15.75" thickBot="1" x14ac:dyDescent="0.3">
      <c r="A52" s="68"/>
      <c r="B52" s="69"/>
      <c r="C52" s="69"/>
      <c r="D52" s="69"/>
      <c r="E52" s="69"/>
      <c r="F52" s="69"/>
      <c r="G52" s="69"/>
      <c r="H52" s="153" t="s">
        <v>66</v>
      </c>
      <c r="I52" s="157"/>
      <c r="J52" s="161"/>
    </row>
    <row r="53" spans="1:10" ht="15.75" thickBot="1" x14ac:dyDescent="0.3">
      <c r="A53" s="68"/>
      <c r="B53" s="69"/>
      <c r="C53" s="69"/>
      <c r="D53" s="69"/>
      <c r="E53" s="69"/>
      <c r="F53" s="69"/>
      <c r="G53" s="69"/>
      <c r="H53" s="153" t="s">
        <v>69</v>
      </c>
      <c r="I53" s="67"/>
      <c r="J53" s="161"/>
    </row>
    <row r="54" spans="1:10" x14ac:dyDescent="0.25">
      <c r="A54" s="68"/>
      <c r="B54" s="69"/>
      <c r="C54" s="69"/>
      <c r="D54" s="69"/>
      <c r="E54" s="69"/>
      <c r="F54" s="69"/>
      <c r="G54" s="69"/>
      <c r="H54" s="157"/>
      <c r="I54" s="157"/>
      <c r="J54" s="161"/>
    </row>
    <row r="55" spans="1:10" x14ac:dyDescent="0.25">
      <c r="A55" s="68"/>
      <c r="B55" s="69"/>
      <c r="C55" s="69"/>
      <c r="D55" s="69"/>
      <c r="E55" s="69"/>
      <c r="F55" s="69"/>
      <c r="G55" s="69"/>
      <c r="H55" s="200" t="s">
        <v>70</v>
      </c>
      <c r="I55" s="200"/>
      <c r="J55" s="285"/>
    </row>
    <row r="56" spans="1:10" ht="15.75" thickBot="1" x14ac:dyDescent="0.3">
      <c r="A56" s="2"/>
      <c r="B56" s="3"/>
      <c r="C56" s="3"/>
      <c r="D56" s="3"/>
      <c r="E56" s="3"/>
      <c r="F56" s="3"/>
      <c r="G56" s="3"/>
      <c r="H56" s="3"/>
      <c r="I56" s="11"/>
      <c r="J56" s="4"/>
    </row>
    <row r="57" spans="1:10" x14ac:dyDescent="0.25">
      <c r="A57" s="69"/>
      <c r="B57" s="69"/>
      <c r="C57" s="69"/>
      <c r="D57" s="69"/>
      <c r="E57" s="69"/>
      <c r="F57" s="69"/>
      <c r="G57" s="69"/>
      <c r="H57" s="69"/>
      <c r="I57" s="157"/>
      <c r="J57" s="69"/>
    </row>
    <row r="58" spans="1:10" x14ac:dyDescent="0.25">
      <c r="A58" s="69"/>
      <c r="B58" s="69"/>
      <c r="C58" s="69"/>
      <c r="D58" s="69"/>
      <c r="E58" s="69"/>
      <c r="F58" s="69"/>
      <c r="G58" s="69"/>
      <c r="H58" s="69"/>
      <c r="I58" s="157"/>
      <c r="J58" s="69"/>
    </row>
    <row r="59" spans="1:10" x14ac:dyDescent="0.25">
      <c r="A59" s="69"/>
      <c r="B59" s="69"/>
      <c r="C59" s="69"/>
      <c r="D59" s="69"/>
      <c r="E59" s="69"/>
      <c r="F59" s="69"/>
      <c r="G59" s="69"/>
      <c r="H59" s="69"/>
      <c r="I59" s="157"/>
      <c r="J59" s="69"/>
    </row>
  </sheetData>
  <sheetProtection algorithmName="SHA-512" hashValue="Aht2YoVTlyQVAVpbddEd4zK0VsAbRb6hy42DnFcujKJ7UKL2lP5oB6TJLskMjNqH35NfgE/xuF/LnnpV6DwUCQ==" saltValue="9cWbbxMzbqDetCKw46cS0Q==" spinCount="100000" sheet="1" objects="1" scenarios="1" selectLockedCells="1"/>
  <mergeCells count="101">
    <mergeCell ref="A49:B49"/>
    <mergeCell ref="C49:D49"/>
    <mergeCell ref="H55:J55"/>
    <mergeCell ref="A46:B46"/>
    <mergeCell ref="C46:D46"/>
    <mergeCell ref="I46:I48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3:J33"/>
    <mergeCell ref="A34:B34"/>
    <mergeCell ref="C34:D34"/>
    <mergeCell ref="C35:D35"/>
    <mergeCell ref="A36:B36"/>
    <mergeCell ref="C36:D36"/>
    <mergeCell ref="A29:B29"/>
    <mergeCell ref="C29:D29"/>
    <mergeCell ref="A30:B30"/>
    <mergeCell ref="C30:H30"/>
    <mergeCell ref="A32:C32"/>
    <mergeCell ref="E32:H32"/>
    <mergeCell ref="C26:D26"/>
    <mergeCell ref="L26:M26"/>
    <mergeCell ref="A27:B27"/>
    <mergeCell ref="C27:D27"/>
    <mergeCell ref="A28:B28"/>
    <mergeCell ref="C28:D28"/>
    <mergeCell ref="A24:B24"/>
    <mergeCell ref="C24:D24"/>
    <mergeCell ref="L24:M24"/>
    <mergeCell ref="A25:B25"/>
    <mergeCell ref="C25:D25"/>
    <mergeCell ref="I25:I27"/>
    <mergeCell ref="J25:J26"/>
    <mergeCell ref="L25:M25"/>
    <mergeCell ref="A26:B26"/>
    <mergeCell ref="A21:B21"/>
    <mergeCell ref="C21:D21"/>
    <mergeCell ref="L21:P21"/>
    <mergeCell ref="A22:B22"/>
    <mergeCell ref="C22:D22"/>
    <mergeCell ref="L22:M23"/>
    <mergeCell ref="N22:N23"/>
    <mergeCell ref="O22:O23"/>
    <mergeCell ref="P22:P23"/>
    <mergeCell ref="A23:B23"/>
    <mergeCell ref="C23:D23"/>
    <mergeCell ref="A18:B18"/>
    <mergeCell ref="C18:D18"/>
    <mergeCell ref="L18:M18"/>
    <mergeCell ref="A19:B19"/>
    <mergeCell ref="C19:D19"/>
    <mergeCell ref="A20:B20"/>
    <mergeCell ref="C20:D20"/>
    <mergeCell ref="A16:B16"/>
    <mergeCell ref="C16:D16"/>
    <mergeCell ref="L16:M16"/>
    <mergeCell ref="A17:B17"/>
    <mergeCell ref="C17:D17"/>
    <mergeCell ref="L17:M17"/>
    <mergeCell ref="A13:B13"/>
    <mergeCell ref="C13:D13"/>
    <mergeCell ref="L13:P13"/>
    <mergeCell ref="C14:D14"/>
    <mergeCell ref="L14:M15"/>
    <mergeCell ref="N14:N15"/>
    <mergeCell ref="O14:O15"/>
    <mergeCell ref="P14:P15"/>
    <mergeCell ref="A15:B15"/>
    <mergeCell ref="C15:D15"/>
    <mergeCell ref="A9:B9"/>
    <mergeCell ref="C9:H9"/>
    <mergeCell ref="L9:N10"/>
    <mergeCell ref="A11:C11"/>
    <mergeCell ref="E11:H11"/>
    <mergeCell ref="A12:J12"/>
    <mergeCell ref="A1:J1"/>
    <mergeCell ref="A3:C3"/>
    <mergeCell ref="D3:H3"/>
    <mergeCell ref="A5:C5"/>
    <mergeCell ref="E5:H5"/>
    <mergeCell ref="A7:J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Ação Orçamentária</vt:lpstr>
      <vt:lpstr>Execução dos Projetos</vt:lpstr>
      <vt:lpstr>Execução da Obra</vt:lpstr>
      <vt:lpstr>Fiscalização da Obra</vt:lpstr>
      <vt:lpstr>Demais Contratos da Obra 1</vt:lpstr>
      <vt:lpstr>Demais Contratos da Obra 2</vt:lpstr>
      <vt:lpstr>Demais Contrato da Obra 3</vt:lpstr>
      <vt:lpstr>Demais Contratos da Obra 4</vt:lpstr>
      <vt:lpstr>Demais Contratos da Obra 5</vt:lpstr>
      <vt:lpstr>'Ação Orçamentária'!Area_de_impressao</vt:lpstr>
      <vt:lpstr>'Demais Contrato da Obra 3'!Area_de_impressao</vt:lpstr>
      <vt:lpstr>'Demais Contratos da Obra 1'!Area_de_impressao</vt:lpstr>
      <vt:lpstr>'Demais Contratos da Obra 2'!Area_de_impressao</vt:lpstr>
      <vt:lpstr>'Execução dos Projetos'!Area_de_impressao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</dc:creator>
  <cp:lastModifiedBy>lucbranco50@gmail.com</cp:lastModifiedBy>
  <cp:lastPrinted>2021-04-07T13:31:12Z</cp:lastPrinted>
  <dcterms:created xsi:type="dcterms:W3CDTF">2013-07-09T12:36:16Z</dcterms:created>
  <dcterms:modified xsi:type="dcterms:W3CDTF">2021-12-11T16:07:05Z</dcterms:modified>
</cp:coreProperties>
</file>